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-120" yWindow="-120" windowWidth="20730" windowHeight="11760"/>
  </bookViews>
  <sheets>
    <sheet name="Cuadro_3" sheetId="1" r:id="rId1"/>
  </sheets>
  <definedNames>
    <definedName name="_xlnm._FilterDatabase" localSheetId="0" hidden="1">Cuadro_3!$I$1:$I$327</definedName>
    <definedName name="_xlnm.Print_Area" localSheetId="0">Cuadro_3!$A$1:$I$295</definedName>
    <definedName name="_xlnm.Print_Titles" localSheetId="0">Cuadro_3!$1:$10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226" i="1" l="1"/>
  <c r="G226" i="1"/>
  <c r="H226" i="1"/>
  <c r="I226" i="1"/>
  <c r="F224" i="1"/>
  <c r="G224" i="1"/>
  <c r="H224" i="1"/>
  <c r="I224" i="1"/>
  <c r="G14" i="1" l="1"/>
  <c r="F14" i="1"/>
  <c r="E26" i="1"/>
  <c r="F26" i="1"/>
  <c r="E34" i="1"/>
  <c r="F34" i="1"/>
  <c r="F39" i="1"/>
  <c r="F43" i="1"/>
  <c r="I70" i="1"/>
  <c r="H70" i="1"/>
  <c r="G70" i="1"/>
  <c r="F70" i="1"/>
  <c r="E70" i="1"/>
  <c r="D70" i="1"/>
  <c r="C70" i="1"/>
  <c r="I75" i="1"/>
  <c r="H75" i="1"/>
  <c r="G75" i="1"/>
  <c r="F75" i="1"/>
  <c r="E75" i="1"/>
  <c r="D75" i="1"/>
  <c r="C75" i="1"/>
  <c r="I80" i="1"/>
  <c r="H80" i="1"/>
  <c r="G80" i="1"/>
  <c r="F80" i="1"/>
  <c r="E80" i="1"/>
  <c r="D80" i="1"/>
  <c r="C80" i="1"/>
  <c r="I85" i="1"/>
  <c r="H85" i="1"/>
  <c r="G85" i="1"/>
  <c r="F85" i="1"/>
  <c r="E85" i="1"/>
  <c r="D85" i="1"/>
  <c r="C85" i="1"/>
  <c r="I90" i="1"/>
  <c r="C90" i="1"/>
  <c r="D90" i="1"/>
  <c r="E90" i="1"/>
  <c r="F90" i="1"/>
  <c r="G90" i="1"/>
  <c r="H90" i="1"/>
  <c r="I95" i="1"/>
  <c r="H95" i="1"/>
  <c r="G95" i="1"/>
  <c r="F95" i="1"/>
  <c r="E95" i="1"/>
  <c r="D95" i="1"/>
  <c r="C95" i="1"/>
  <c r="I100" i="1"/>
  <c r="H100" i="1"/>
  <c r="G100" i="1"/>
  <c r="F100" i="1"/>
  <c r="E100" i="1"/>
  <c r="D100" i="1"/>
  <c r="C100" i="1"/>
  <c r="I105" i="1"/>
  <c r="H105" i="1"/>
  <c r="G105" i="1"/>
  <c r="F105" i="1"/>
  <c r="E105" i="1"/>
  <c r="D105" i="1"/>
  <c r="C105" i="1"/>
  <c r="F110" i="1"/>
  <c r="I113" i="1"/>
  <c r="H113" i="1"/>
  <c r="G113" i="1"/>
  <c r="F113" i="1"/>
  <c r="I118" i="1"/>
  <c r="H118" i="1"/>
  <c r="G118" i="1"/>
  <c r="F118" i="1"/>
  <c r="E118" i="1"/>
  <c r="D118" i="1"/>
  <c r="C118" i="1"/>
  <c r="I123" i="1"/>
  <c r="H123" i="1"/>
  <c r="G123" i="1"/>
  <c r="F123" i="1"/>
  <c r="E123" i="1"/>
  <c r="D123" i="1"/>
  <c r="C123" i="1"/>
  <c r="I129" i="1"/>
  <c r="H129" i="1"/>
  <c r="G129" i="1"/>
  <c r="F129" i="1"/>
  <c r="E129" i="1"/>
  <c r="D129" i="1"/>
  <c r="C129" i="1"/>
  <c r="G135" i="1"/>
  <c r="H135" i="1"/>
  <c r="F166" i="1"/>
  <c r="E166" i="1"/>
  <c r="D166" i="1"/>
  <c r="C166" i="1"/>
  <c r="I170" i="1"/>
  <c r="H170" i="1"/>
  <c r="G170" i="1"/>
  <c r="F170" i="1"/>
  <c r="E170" i="1"/>
  <c r="C170" i="1"/>
  <c r="I175" i="1"/>
  <c r="H175" i="1"/>
  <c r="G175" i="1"/>
  <c r="F175" i="1"/>
  <c r="E175" i="1"/>
  <c r="D175" i="1"/>
  <c r="C175" i="1"/>
  <c r="I191" i="1" l="1"/>
  <c r="H191" i="1"/>
  <c r="E184" i="1"/>
  <c r="D184" i="1"/>
  <c r="C184" i="1"/>
  <c r="G191" i="1"/>
  <c r="F191" i="1"/>
  <c r="E191" i="1"/>
  <c r="D191" i="1"/>
  <c r="C191" i="1"/>
  <c r="I196" i="1"/>
  <c r="H196" i="1"/>
  <c r="G196" i="1"/>
  <c r="F196" i="1"/>
  <c r="E196" i="1"/>
  <c r="D196" i="1"/>
  <c r="C196" i="1"/>
  <c r="I201" i="1"/>
  <c r="H201" i="1"/>
  <c r="G201" i="1"/>
  <c r="F201" i="1"/>
  <c r="E201" i="1"/>
  <c r="D201" i="1"/>
  <c r="C201" i="1"/>
  <c r="I206" i="1"/>
  <c r="H206" i="1"/>
  <c r="G206" i="1"/>
  <c r="F206" i="1"/>
  <c r="E206" i="1"/>
  <c r="D206" i="1"/>
  <c r="C206" i="1"/>
  <c r="I211" i="1"/>
  <c r="H211" i="1"/>
  <c r="G211" i="1"/>
  <c r="F211" i="1"/>
  <c r="E211" i="1"/>
  <c r="D211" i="1"/>
  <c r="C211" i="1"/>
  <c r="I216" i="1"/>
  <c r="H216" i="1"/>
  <c r="G216" i="1"/>
  <c r="F216" i="1"/>
  <c r="E216" i="1"/>
  <c r="D216" i="1"/>
  <c r="C216" i="1"/>
  <c r="I219" i="1"/>
  <c r="H219" i="1"/>
  <c r="G219" i="1"/>
  <c r="F219" i="1"/>
  <c r="E219" i="1"/>
  <c r="D219" i="1"/>
  <c r="C219" i="1"/>
  <c r="I228" i="1"/>
  <c r="H228" i="1"/>
  <c r="G228" i="1"/>
  <c r="F228" i="1"/>
  <c r="E228" i="1"/>
  <c r="D228" i="1"/>
  <c r="C228" i="1"/>
  <c r="I234" i="1"/>
  <c r="H234" i="1"/>
  <c r="G234" i="1"/>
  <c r="F234" i="1"/>
  <c r="E234" i="1"/>
  <c r="D234" i="1"/>
  <c r="C234" i="1"/>
  <c r="I240" i="1"/>
  <c r="H240" i="1"/>
  <c r="G240" i="1"/>
  <c r="F240" i="1"/>
  <c r="E240" i="1"/>
  <c r="D240" i="1"/>
  <c r="C240" i="1"/>
  <c r="I242" i="1"/>
  <c r="H242" i="1"/>
  <c r="G242" i="1"/>
  <c r="F242" i="1"/>
  <c r="E242" i="1"/>
  <c r="D242" i="1"/>
  <c r="C242" i="1"/>
  <c r="I246" i="1"/>
  <c r="H246" i="1"/>
  <c r="G246" i="1"/>
  <c r="F246" i="1"/>
  <c r="E246" i="1"/>
  <c r="D246" i="1"/>
  <c r="C246" i="1"/>
  <c r="I251" i="1"/>
  <c r="H251" i="1"/>
  <c r="G251" i="1"/>
  <c r="F251" i="1"/>
  <c r="E251" i="1"/>
  <c r="D251" i="1"/>
  <c r="C251" i="1"/>
  <c r="I256" i="1"/>
  <c r="H256" i="1"/>
  <c r="G256" i="1"/>
  <c r="F256" i="1"/>
  <c r="E256" i="1"/>
  <c r="D256" i="1"/>
  <c r="C256" i="1"/>
  <c r="I261" i="1"/>
  <c r="H261" i="1"/>
  <c r="G261" i="1"/>
  <c r="F261" i="1"/>
  <c r="E261" i="1"/>
  <c r="D261" i="1"/>
  <c r="C261" i="1"/>
  <c r="I266" i="1"/>
  <c r="H266" i="1"/>
  <c r="G266" i="1"/>
  <c r="F266" i="1"/>
  <c r="E266" i="1"/>
  <c r="C266" i="1"/>
  <c r="G271" i="1"/>
  <c r="H271" i="1"/>
  <c r="I271" i="1"/>
  <c r="F271" i="1"/>
  <c r="F276" i="1"/>
  <c r="I280" i="1"/>
  <c r="H280" i="1"/>
  <c r="G280" i="1"/>
  <c r="F280" i="1"/>
  <c r="E280" i="1"/>
  <c r="D280" i="1"/>
  <c r="C280" i="1"/>
  <c r="I276" i="1"/>
  <c r="H276" i="1"/>
  <c r="G276" i="1"/>
  <c r="E276" i="1"/>
  <c r="D276" i="1"/>
  <c r="C276" i="1"/>
  <c r="F190" i="1" l="1"/>
  <c r="G190" i="1"/>
  <c r="H190" i="1"/>
  <c r="I190" i="1"/>
  <c r="C226" i="1"/>
  <c r="E224" i="1"/>
  <c r="E190" i="1" s="1"/>
  <c r="D224" i="1"/>
  <c r="C224" i="1"/>
  <c r="E226" i="1"/>
  <c r="D226" i="1"/>
  <c r="D190" i="1" l="1"/>
  <c r="C190" i="1"/>
  <c r="B238" i="1"/>
  <c r="B225" i="1" l="1"/>
  <c r="B224" i="1" s="1"/>
  <c r="B227" i="1"/>
  <c r="B226" i="1" s="1"/>
  <c r="B275" i="1"/>
  <c r="B204" i="1"/>
  <c r="B284" i="1"/>
  <c r="B18" i="1" l="1"/>
  <c r="C19" i="1"/>
  <c r="D19" i="1"/>
  <c r="E19" i="1"/>
  <c r="F19" i="1"/>
  <c r="G19" i="1"/>
  <c r="H19" i="1"/>
  <c r="I19" i="1"/>
  <c r="C14" i="1"/>
  <c r="D14" i="1"/>
  <c r="E14" i="1"/>
  <c r="H14" i="1"/>
  <c r="I14" i="1"/>
  <c r="B25" i="1"/>
  <c r="C21" i="1"/>
  <c r="D21" i="1"/>
  <c r="E21" i="1"/>
  <c r="F21" i="1"/>
  <c r="G21" i="1"/>
  <c r="H21" i="1"/>
  <c r="I21" i="1"/>
  <c r="B30" i="1"/>
  <c r="C26" i="1"/>
  <c r="D26" i="1"/>
  <c r="G26" i="1"/>
  <c r="H26" i="1"/>
  <c r="I26" i="1"/>
  <c r="C31" i="1"/>
  <c r="D31" i="1"/>
  <c r="E31" i="1"/>
  <c r="F31" i="1"/>
  <c r="G31" i="1"/>
  <c r="H31" i="1"/>
  <c r="I31" i="1"/>
  <c r="B38" i="1"/>
  <c r="C34" i="1"/>
  <c r="C39" i="1"/>
  <c r="D34" i="1"/>
  <c r="G34" i="1"/>
  <c r="H34" i="1"/>
  <c r="I34" i="1"/>
  <c r="D39" i="1"/>
  <c r="E39" i="1"/>
  <c r="G39" i="1"/>
  <c r="H39" i="1"/>
  <c r="I39" i="1"/>
  <c r="B42" i="1"/>
  <c r="B47" i="1"/>
  <c r="C43" i="1"/>
  <c r="D43" i="1"/>
  <c r="E43" i="1"/>
  <c r="G43" i="1"/>
  <c r="H43" i="1"/>
  <c r="I43" i="1"/>
  <c r="C48" i="1"/>
  <c r="D48" i="1"/>
  <c r="E48" i="1"/>
  <c r="F48" i="1"/>
  <c r="G48" i="1"/>
  <c r="H48" i="1"/>
  <c r="I48" i="1"/>
  <c r="B56" i="1"/>
  <c r="B60" i="1"/>
  <c r="C52" i="1"/>
  <c r="D52" i="1"/>
  <c r="E52" i="1"/>
  <c r="F52" i="1"/>
  <c r="G52" i="1"/>
  <c r="H52" i="1"/>
  <c r="I52" i="1"/>
  <c r="B51" i="1"/>
  <c r="C57" i="1"/>
  <c r="D57" i="1"/>
  <c r="E57" i="1"/>
  <c r="F57" i="1"/>
  <c r="G57" i="1"/>
  <c r="H57" i="1"/>
  <c r="I57" i="1"/>
  <c r="B65" i="1"/>
  <c r="I61" i="1"/>
  <c r="C61" i="1"/>
  <c r="D61" i="1"/>
  <c r="E61" i="1"/>
  <c r="F61" i="1"/>
  <c r="G61" i="1"/>
  <c r="H61" i="1"/>
  <c r="B62" i="1"/>
  <c r="B63" i="1"/>
  <c r="B64" i="1"/>
  <c r="I66" i="1"/>
  <c r="C66" i="1"/>
  <c r="D66" i="1"/>
  <c r="E66" i="1"/>
  <c r="F66" i="1"/>
  <c r="G66" i="1"/>
  <c r="H66" i="1"/>
  <c r="B74" i="1"/>
  <c r="B79" i="1"/>
  <c r="B84" i="1"/>
  <c r="B89" i="1"/>
  <c r="B94" i="1"/>
  <c r="B99" i="1"/>
  <c r="B104" i="1"/>
  <c r="B112" i="1"/>
  <c r="C110" i="1"/>
  <c r="D110" i="1"/>
  <c r="E110" i="1"/>
  <c r="G110" i="1"/>
  <c r="H110" i="1"/>
  <c r="I110" i="1"/>
  <c r="C113" i="1"/>
  <c r="D113" i="1"/>
  <c r="E113" i="1"/>
  <c r="B127" i="1"/>
  <c r="B109" i="1"/>
  <c r="B117" i="1"/>
  <c r="B122" i="1"/>
  <c r="B133" i="1"/>
  <c r="I135" i="1"/>
  <c r="C135" i="1"/>
  <c r="D135" i="1"/>
  <c r="E135" i="1"/>
  <c r="F135" i="1"/>
  <c r="C140" i="1"/>
  <c r="D140" i="1"/>
  <c r="E140" i="1"/>
  <c r="F140" i="1"/>
  <c r="G140" i="1"/>
  <c r="H140" i="1"/>
  <c r="I140" i="1"/>
  <c r="C143" i="1"/>
  <c r="D143" i="1"/>
  <c r="E143" i="1"/>
  <c r="F143" i="1"/>
  <c r="G143" i="1"/>
  <c r="H143" i="1"/>
  <c r="I143" i="1"/>
  <c r="B139" i="1"/>
  <c r="B147" i="1"/>
  <c r="C161" i="1"/>
  <c r="C156" i="1"/>
  <c r="C153" i="1"/>
  <c r="C148" i="1"/>
  <c r="D148" i="1"/>
  <c r="E148" i="1"/>
  <c r="F148" i="1"/>
  <c r="G148" i="1"/>
  <c r="H148" i="1"/>
  <c r="I148" i="1"/>
  <c r="F153" i="1"/>
  <c r="B154" i="1"/>
  <c r="E153" i="1"/>
  <c r="D153" i="1"/>
  <c r="G153" i="1"/>
  <c r="H153" i="1"/>
  <c r="I153" i="1"/>
  <c r="D156" i="1"/>
  <c r="E156" i="1"/>
  <c r="F156" i="1"/>
  <c r="G156" i="1"/>
  <c r="H156" i="1"/>
  <c r="I156" i="1"/>
  <c r="B152" i="1"/>
  <c r="B160" i="1"/>
  <c r="B162" i="1"/>
  <c r="G166" i="1"/>
  <c r="H166" i="1"/>
  <c r="I166" i="1"/>
  <c r="B169" i="1"/>
  <c r="D161" i="1"/>
  <c r="E161" i="1"/>
  <c r="F161" i="1"/>
  <c r="G161" i="1"/>
  <c r="H161" i="1"/>
  <c r="I161" i="1"/>
  <c r="B165" i="1"/>
  <c r="D170" i="1"/>
  <c r="B179" i="1"/>
  <c r="B174" i="1"/>
  <c r="C181" i="1"/>
  <c r="D181" i="1"/>
  <c r="E181" i="1"/>
  <c r="F181" i="1"/>
  <c r="G181" i="1"/>
  <c r="H181" i="1"/>
  <c r="I181" i="1"/>
  <c r="F184" i="1"/>
  <c r="G184" i="1"/>
  <c r="H184" i="1"/>
  <c r="I184" i="1"/>
  <c r="B188" i="1"/>
  <c r="B195" i="1"/>
  <c r="B200" i="1"/>
  <c r="B205" i="1"/>
  <c r="B210" i="1"/>
  <c r="B215" i="1"/>
  <c r="B223" i="1"/>
  <c r="B232" i="1"/>
  <c r="I134" i="1" l="1"/>
  <c r="B61" i="1"/>
  <c r="B245" i="1"/>
  <c r="B250" i="1"/>
  <c r="B255" i="1"/>
  <c r="B260" i="1"/>
  <c r="B265" i="1"/>
  <c r="B279" i="1"/>
  <c r="B270" i="1"/>
  <c r="B254" i="1"/>
  <c r="D266" i="1"/>
  <c r="B243" i="1" l="1"/>
  <c r="B241" i="1"/>
  <c r="B240" i="1" s="1"/>
  <c r="B116" i="1" l="1"/>
  <c r="B172" i="1" l="1"/>
  <c r="B171" i="1"/>
  <c r="B176" i="1" l="1"/>
  <c r="B173" i="1"/>
  <c r="B170" i="1" s="1"/>
  <c r="B164" i="1"/>
  <c r="B158" i="1"/>
  <c r="B159" i="1"/>
  <c r="B155" i="1"/>
  <c r="B153" i="1" s="1"/>
  <c r="B167" i="1"/>
  <c r="B177" i="1" l="1"/>
  <c r="B178" i="1"/>
  <c r="B175" i="1" l="1"/>
  <c r="B115" i="1"/>
  <c r="B114" i="1"/>
  <c r="B113" i="1" s="1"/>
  <c r="B111" i="1" l="1"/>
  <c r="B110" i="1" s="1"/>
  <c r="B136" i="1" l="1"/>
  <c r="C271" i="1"/>
  <c r="D271" i="1"/>
  <c r="E271" i="1"/>
  <c r="B274" i="1"/>
  <c r="B264" i="1"/>
  <c r="B214" i="1"/>
  <c r="B283" i="1" l="1"/>
  <c r="B269" i="1"/>
  <c r="B259" i="1"/>
  <c r="B249" i="1"/>
  <c r="B244" i="1"/>
  <c r="B242" i="1" s="1"/>
  <c r="B237" i="1"/>
  <c r="B231" i="1"/>
  <c r="B222" i="1"/>
  <c r="B209" i="1"/>
  <c r="B199" i="1" l="1"/>
  <c r="B194" i="1"/>
  <c r="B282" i="1" l="1"/>
  <c r="B281" i="1"/>
  <c r="B280" i="1" s="1"/>
  <c r="B278" i="1"/>
  <c r="B277" i="1"/>
  <c r="B276" i="1" s="1"/>
  <c r="I233" i="1"/>
  <c r="I189" i="1" s="1"/>
  <c r="H233" i="1"/>
  <c r="H189" i="1" s="1"/>
  <c r="G233" i="1"/>
  <c r="G189" i="1" s="1"/>
  <c r="F233" i="1"/>
  <c r="F189" i="1" s="1"/>
  <c r="E233" i="1"/>
  <c r="E189" i="1" s="1"/>
  <c r="D233" i="1"/>
  <c r="D189" i="1" s="1"/>
  <c r="C233" i="1"/>
  <c r="C189" i="1" s="1"/>
  <c r="B273" i="1"/>
  <c r="B272" i="1"/>
  <c r="B268" i="1"/>
  <c r="B267" i="1"/>
  <c r="B266" i="1" s="1"/>
  <c r="B263" i="1"/>
  <c r="B262" i="1"/>
  <c r="B258" i="1"/>
  <c r="B257" i="1"/>
  <c r="B256" i="1" s="1"/>
  <c r="B253" i="1"/>
  <c r="B252" i="1"/>
  <c r="B248" i="1"/>
  <c r="B247" i="1"/>
  <c r="B246" i="1" s="1"/>
  <c r="B236" i="1"/>
  <c r="B235" i="1"/>
  <c r="B230" i="1"/>
  <c r="B229" i="1"/>
  <c r="B228" i="1" s="1"/>
  <c r="B221" i="1"/>
  <c r="B220" i="1"/>
  <c r="B218" i="1"/>
  <c r="B217" i="1"/>
  <c r="B216" i="1" s="1"/>
  <c r="B213" i="1"/>
  <c r="B212" i="1"/>
  <c r="B208" i="1"/>
  <c r="B207" i="1"/>
  <c r="B206" i="1" s="1"/>
  <c r="B203" i="1"/>
  <c r="B202" i="1"/>
  <c r="B198" i="1"/>
  <c r="B197" i="1"/>
  <c r="B196" i="1" s="1"/>
  <c r="B193" i="1"/>
  <c r="B192" i="1"/>
  <c r="B187" i="1"/>
  <c r="B186" i="1"/>
  <c r="B185" i="1"/>
  <c r="B183" i="1"/>
  <c r="B182" i="1"/>
  <c r="C134" i="1"/>
  <c r="B168" i="1"/>
  <c r="B166" i="1" s="1"/>
  <c r="B163" i="1"/>
  <c r="B161" i="1" s="1"/>
  <c r="B157" i="1"/>
  <c r="B156" i="1" s="1"/>
  <c r="B151" i="1"/>
  <c r="B150" i="1"/>
  <c r="B149" i="1"/>
  <c r="B148" i="1" s="1"/>
  <c r="B146" i="1"/>
  <c r="B145" i="1"/>
  <c r="B144" i="1"/>
  <c r="B142" i="1"/>
  <c r="B141" i="1"/>
  <c r="B140" i="1" s="1"/>
  <c r="B138" i="1"/>
  <c r="B137" i="1"/>
  <c r="B132" i="1"/>
  <c r="B131" i="1"/>
  <c r="B130" i="1"/>
  <c r="B129" i="1" s="1"/>
  <c r="B126" i="1"/>
  <c r="B125" i="1"/>
  <c r="B124" i="1"/>
  <c r="B121" i="1"/>
  <c r="B120" i="1"/>
  <c r="B119" i="1"/>
  <c r="B118" i="1" s="1"/>
  <c r="C69" i="1"/>
  <c r="B108" i="1"/>
  <c r="B107" i="1"/>
  <c r="B106" i="1"/>
  <c r="B103" i="1"/>
  <c r="B102" i="1"/>
  <c r="B101" i="1"/>
  <c r="B98" i="1"/>
  <c r="B97" i="1"/>
  <c r="B96" i="1"/>
  <c r="B95" i="1" s="1"/>
  <c r="B93" i="1"/>
  <c r="B92" i="1"/>
  <c r="B91" i="1"/>
  <c r="B88" i="1"/>
  <c r="B87" i="1"/>
  <c r="B86" i="1"/>
  <c r="B85" i="1" s="1"/>
  <c r="B83" i="1"/>
  <c r="B82" i="1"/>
  <c r="B81" i="1"/>
  <c r="B78" i="1"/>
  <c r="B77" i="1"/>
  <c r="B76" i="1"/>
  <c r="B75" i="1" s="1"/>
  <c r="B73" i="1"/>
  <c r="B72" i="1"/>
  <c r="B71" i="1"/>
  <c r="B70" i="1" s="1"/>
  <c r="B67" i="1"/>
  <c r="B66" i="1" s="1"/>
  <c r="B59" i="1"/>
  <c r="B58" i="1"/>
  <c r="B55" i="1"/>
  <c r="B54" i="1"/>
  <c r="B53" i="1"/>
  <c r="B50" i="1"/>
  <c r="B49" i="1"/>
  <c r="B48" i="1" s="1"/>
  <c r="B46" i="1"/>
  <c r="B45" i="1"/>
  <c r="B44" i="1"/>
  <c r="B41" i="1"/>
  <c r="B40" i="1"/>
  <c r="B39" i="1" s="1"/>
  <c r="B37" i="1"/>
  <c r="B36" i="1"/>
  <c r="B35" i="1"/>
  <c r="B33" i="1"/>
  <c r="B32" i="1"/>
  <c r="B29" i="1"/>
  <c r="B28" i="1"/>
  <c r="B27" i="1"/>
  <c r="B26" i="1" s="1"/>
  <c r="B24" i="1"/>
  <c r="B23" i="1"/>
  <c r="B22" i="1"/>
  <c r="B21" i="1" s="1"/>
  <c r="B20" i="1"/>
  <c r="B19" i="1" s="1"/>
  <c r="B17" i="1"/>
  <c r="B16" i="1"/>
  <c r="B15" i="1"/>
  <c r="B31" i="1" l="1"/>
  <c r="B80" i="1"/>
  <c r="B143" i="1"/>
  <c r="B201" i="1"/>
  <c r="B219" i="1"/>
  <c r="B251" i="1"/>
  <c r="B271" i="1"/>
  <c r="B52" i="1"/>
  <c r="B100" i="1"/>
  <c r="B135" i="1"/>
  <c r="B184" i="1"/>
  <c r="B14" i="1"/>
  <c r="B90" i="1"/>
  <c r="B123" i="1"/>
  <c r="B34" i="1"/>
  <c r="B43" i="1"/>
  <c r="B57" i="1"/>
  <c r="B105" i="1"/>
  <c r="B191" i="1"/>
  <c r="B211" i="1"/>
  <c r="B234" i="1"/>
  <c r="B261" i="1"/>
  <c r="B181" i="1"/>
  <c r="E134" i="1"/>
  <c r="D69" i="1"/>
  <c r="E13" i="1"/>
  <c r="E12" i="1" s="1"/>
  <c r="H69" i="1"/>
  <c r="D134" i="1"/>
  <c r="F13" i="1"/>
  <c r="F12" i="1" s="1"/>
  <c r="I69" i="1"/>
  <c r="F134" i="1"/>
  <c r="G13" i="1"/>
  <c r="G12" i="1" s="1"/>
  <c r="G69" i="1"/>
  <c r="G134" i="1"/>
  <c r="H13" i="1"/>
  <c r="H12" i="1" s="1"/>
  <c r="C13" i="1"/>
  <c r="C12" i="1" s="1"/>
  <c r="E69" i="1"/>
  <c r="D13" i="1"/>
  <c r="D12" i="1" s="1"/>
  <c r="I13" i="1"/>
  <c r="I12" i="1" s="1"/>
  <c r="F69" i="1"/>
  <c r="H134" i="1"/>
  <c r="B69" i="1" l="1"/>
  <c r="B190" i="1"/>
  <c r="B233" i="1"/>
  <c r="B189" i="1" s="1"/>
  <c r="B134" i="1"/>
  <c r="E68" i="1"/>
  <c r="D68" i="1"/>
  <c r="I68" i="1"/>
  <c r="C68" i="1"/>
  <c r="C11" i="1" s="1"/>
  <c r="H68" i="1"/>
  <c r="B13" i="1"/>
  <c r="B12" i="1" s="1"/>
  <c r="G68" i="1"/>
  <c r="F68" i="1"/>
  <c r="B68" i="1" l="1"/>
  <c r="B11" i="1" s="1"/>
  <c r="E11" i="1"/>
  <c r="D11" i="1"/>
  <c r="F11" i="1"/>
  <c r="I11" i="1"/>
  <c r="H11" i="1"/>
</calcChain>
</file>

<file path=xl/sharedStrings.xml><?xml version="1.0" encoding="utf-8"?>
<sst xmlns="http://schemas.openxmlformats.org/spreadsheetml/2006/main" count="302" uniqueCount="61">
  <si>
    <t>Año, tipo de edificación y trimestre</t>
  </si>
  <si>
    <t>Metros construidos</t>
  </si>
  <si>
    <t>Culminadas</t>
  </si>
  <si>
    <t>Nuevas</t>
  </si>
  <si>
    <t>En seguimiento (1)</t>
  </si>
  <si>
    <t>Número de edificaciones</t>
  </si>
  <si>
    <t>Unidades (2)</t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</si>
  <si>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</si>
  <si>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</si>
  <si>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</si>
  <si>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</si>
  <si>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</si>
  <si>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</si>
  <si>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</si>
  <si>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</si>
  <si>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</si>
  <si>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</si>
  <si>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</si>
  <si>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</si>
  <si>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</si>
  <si>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</si>
  <si>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</si>
  <si>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</si>
  <si>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</si>
  <si>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</si>
  <si>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 xml:space="preserve"> -  Cantidad nula o cero.</t>
  </si>
  <si>
    <t>(P) Cifras preliminares.</t>
  </si>
  <si>
    <t>Tercer trimestre</t>
  </si>
  <si>
    <t>Segundo trimestre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</si>
  <si>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</si>
  <si>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</si>
  <si>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</si>
  <si>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</si>
  <si>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</si>
  <si>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San Miguelito</t>
  </si>
  <si>
    <t>Industrias</t>
  </si>
  <si>
    <t>Cuadro 3.  METROS CUADRADOS CONSTRUIDOS EN LAS PROVINCIAS DE COLÓN, PANAMÁ Y PANAMÁ OESTE, POR NÚMERO</t>
  </si>
  <si>
    <t>(1) Son obras que continúan el proceso constructivo.</t>
  </si>
  <si>
    <t>(3) Incluye cuartos de alquiler y adosadas.</t>
  </si>
  <si>
    <t>La Chorrera: (Continuación)</t>
  </si>
  <si>
    <t>NOTA: Obras que iniciaron, continuaron y culminaron el proceso de construcción en el período de referencia. La diferencia en algunos datos publicados, anteriormente, se debe a cambios de</t>
  </si>
  <si>
    <t xml:space="preserve">           diseño efectuados por los informantes.</t>
  </si>
  <si>
    <t>(4) Son edificios y estructuras destinadas a albergues, estacionamientos, galeras para criaderos y ceba de animales, clubes, salas de reuniones, cines, teatros, estadios, deportivos y otros</t>
  </si>
  <si>
    <t xml:space="preserve">     para el esparcimiento. </t>
  </si>
  <si>
    <t>Fuente: Constructoras, inmobiliarias y personas particulares.</t>
  </si>
  <si>
    <t>(2) Se refiere a las unidades de vivienda, locales comerciales y oficinas que contiene un  centro comercial, salones en un centro educativo, habitaciones en un hotel, entre otros.</t>
  </si>
  <si>
    <t>2024 (P)</t>
  </si>
  <si>
    <t>Centros religiosos</t>
  </si>
  <si>
    <t xml:space="preserve">  Centros educativos</t>
  </si>
  <si>
    <t>Administración pública</t>
  </si>
  <si>
    <t>Otros</t>
  </si>
  <si>
    <t>Otros (4)</t>
  </si>
  <si>
    <t>Panamá: (Continuación)</t>
  </si>
  <si>
    <t>San Miguelito: (Continuación)</t>
  </si>
  <si>
    <t>Cuarto trimestre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</si>
  <si>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</si>
  <si>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</si>
  <si>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</si>
  <si>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</si>
  <si>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 xml:space="preserve"> Centros religiosos</t>
  </si>
  <si>
    <t xml:space="preserve">  DE EDIFICACIONES, UNIDADES Y ÁREA, SEGÚN TIPO DE EDIFICACIÓN: IV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</si>
</sst>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41" fontId="4" fillId="2" borderId="3" xfId="1" applyNumberFormat="1" applyFill="1" applyBorder="1"/>
    <xf numFmtId="49" fontId="4" fillId="2" borderId="0" xfId="1" applyNumberFormat="1" applyFill="1"/>
    <xf numFmtId="0" fontId="4" fillId="2" borderId="0" xfId="1" applyFill="1"/>
    <xf numFmtId="49" fontId="4" fillId="2" borderId="0" xfId="1" applyNumberFormat="1" applyFill="1" applyAlignment="1">
      <alignment vertical="center"/>
    </xf>
    <xf numFmtId="164" fontId="4" fillId="2" borderId="0" xfId="3" applyNumberFormat="1" applyFont="1" applyFill="1" applyBorder="1" applyAlignment="1">
      <alignment horizontal="left"/>
    </xf>
    <xf numFmtId="0" fontId="6" fillId="2" borderId="0" xfId="0" applyFont="1" applyFill="1"/>
    <xf numFmtId="0" fontId="3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/>
    </xf>
    <xf numFmtId="41" fontId="2" fillId="2" borderId="3" xfId="2" applyNumberFormat="1" applyFont="1" applyFill="1" applyBorder="1" applyAlignment="1">
      <alignment horizontal="right"/>
    </xf>
    <xf numFmtId="41" fontId="5" fillId="2" borderId="3" xfId="2" applyNumberFormat="1" applyFont="1" applyFill="1" applyBorder="1" applyAlignment="1">
      <alignment horizontal="right"/>
    </xf>
    <xf numFmtId="0" fontId="4" fillId="2" borderId="5" xfId="1" applyFill="1" applyBorder="1" applyAlignment="1">
      <alignment horizontal="right"/>
    </xf>
    <xf numFmtId="0" fontId="4" fillId="2" borderId="7" xfId="1" applyFill="1" applyBorder="1" applyAlignment="1">
      <alignment horizontal="right"/>
    </xf>
    <xf numFmtId="41" fontId="2" fillId="2" borderId="6" xfId="2" applyNumberFormat="1" applyFont="1" applyFill="1" applyBorder="1" applyAlignment="1">
      <alignment horizontal="right"/>
    </xf>
    <xf numFmtId="41" fontId="2" fillId="2" borderId="1" xfId="2" applyNumberFormat="1" applyFont="1" applyFill="1" applyBorder="1" applyAlignment="1">
      <alignment horizontal="right"/>
    </xf>
    <xf numFmtId="41" fontId="4" fillId="2" borderId="0" xfId="1" applyNumberFormat="1" applyFill="1"/>
    <xf numFmtId="41" fontId="5" fillId="2" borderId="0" xfId="2" applyNumberFormat="1" applyFont="1" applyFill="1" applyBorder="1" applyAlignment="1">
      <alignment horizontal="right"/>
    </xf>
    <xf numFmtId="41" fontId="5" fillId="2" borderId="1" xfId="2" applyNumberFormat="1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left" indent="7"/>
    </xf>
    <xf numFmtId="0" fontId="4" fillId="2" borderId="4" xfId="0" applyFont="1" applyFill="1" applyBorder="1" applyAlignment="1">
      <alignment horizontal="left" indent="7"/>
    </xf>
    <xf numFmtId="41" fontId="0" fillId="2" borderId="0" xfId="0" applyNumberFormat="1" applyFill="1"/>
    <xf numFmtId="41" fontId="4" fillId="2" borderId="2" xfId="1" applyNumberFormat="1" applyFill="1" applyBorder="1"/>
    <xf numFmtId="41" fontId="4" fillId="2" borderId="3" xfId="1" applyNumberFormat="1" applyFill="1" applyBorder="1" applyAlignment="1">
      <alignment horizontal="right"/>
    </xf>
    <xf numFmtId="41" fontId="4" fillId="2" borderId="0" xfId="1" applyNumberFormat="1" applyFill="1" applyAlignment="1">
      <alignment horizontal="right"/>
    </xf>
    <xf numFmtId="41" fontId="5" fillId="2" borderId="3" xfId="2" applyNumberFormat="1" applyFont="1" applyFill="1" applyBorder="1" applyAlignment="1"/>
    <xf numFmtId="41" fontId="4" fillId="2" borderId="3" xfId="2" applyNumberFormat="1" applyFont="1" applyFill="1" applyBorder="1" applyAlignment="1">
      <alignment horizontal="right"/>
    </xf>
    <xf numFmtId="41" fontId="4" fillId="2" borderId="0" xfId="2" applyNumberFormat="1" applyFont="1" applyFill="1" applyBorder="1" applyAlignment="1">
      <alignment horizontal="right"/>
    </xf>
    <xf numFmtId="41" fontId="5" fillId="2" borderId="3" xfId="1" applyNumberFormat="1" applyFont="1" applyFill="1" applyBorder="1" applyAlignment="1">
      <alignment horizontal="right"/>
    </xf>
    <xf numFmtId="41" fontId="5" fillId="2" borderId="0" xfId="1" applyNumberFormat="1" applyFont="1" applyFill="1" applyAlignment="1">
      <alignment horizontal="right"/>
    </xf>
    <xf numFmtId="41" fontId="4" fillId="2" borderId="3" xfId="0" applyNumberFormat="1" applyFont="1" applyFill="1" applyBorder="1" applyAlignment="1">
      <alignment horizontal="right"/>
    </xf>
    <xf numFmtId="41" fontId="5" fillId="2" borderId="3" xfId="0" applyNumberFormat="1" applyFont="1" applyFill="1" applyBorder="1" applyAlignment="1">
      <alignment horizontal="right"/>
    </xf>
    <xf numFmtId="41" fontId="4" fillId="2" borderId="0" xfId="0" applyNumberFormat="1" applyFont="1" applyFill="1" applyAlignment="1">
      <alignment horizontal="right"/>
    </xf>
    <xf numFmtId="41" fontId="4" fillId="2" borderId="3" xfId="0" applyNumberFormat="1" applyFont="1" applyFill="1" applyBorder="1"/>
    <xf numFmtId="0" fontId="0" fillId="2" borderId="0" xfId="0" applyFill="1" applyAlignment="1">
      <alignment horizontal="center"/>
    </xf>
    <xf numFmtId="41" fontId="4" fillId="2" borderId="0" xfId="1" applyNumberFormat="1" applyFill="1" applyAlignment="1">
      <alignment horizontal="right" indent="2"/>
    </xf>
    <xf numFmtId="41" fontId="4" fillId="2" borderId="6" xfId="1" applyNumberFormat="1" applyFill="1" applyBorder="1" applyAlignment="1">
      <alignment horizontal="right"/>
    </xf>
    <xf numFmtId="41" fontId="4" fillId="2" borderId="2" xfId="1" applyNumberFormat="1" applyFill="1" applyBorder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 indent="2"/>
    </xf>
    <xf numFmtId="165" fontId="3" fillId="2" borderId="0" xfId="0" applyNumberFormat="1" applyFont="1" applyFill="1" applyAlignment="1">
      <alignment horizontal="left" indent="4"/>
    </xf>
    <xf numFmtId="165" fontId="3" fillId="2" borderId="0" xfId="0" applyNumberFormat="1" applyFont="1" applyFill="1" applyAlignment="1">
      <alignment horizontal="left" indent="7"/>
    </xf>
    <xf numFmtId="41" fontId="5" fillId="2" borderId="3" xfId="1" applyNumberFormat="1" applyFont="1" applyFill="1" applyBorder="1"/>
    <xf numFmtId="165" fontId="4" fillId="2" borderId="0" xfId="0" applyNumberFormat="1" applyFont="1" applyFill="1" applyAlignment="1">
      <alignment horizontal="left" indent="4"/>
    </xf>
    <xf numFmtId="41" fontId="2" fillId="2" borderId="0" xfId="2" applyNumberFormat="1" applyFont="1" applyFill="1" applyBorder="1" applyAlignment="1">
      <alignment horizontal="right"/>
    </xf>
    <xf numFmtId="41" fontId="4" fillId="2" borderId="0" xfId="0" applyNumberFormat="1" applyFont="1" applyFill="1"/>
    <xf numFmtId="0" fontId="4" fillId="2" borderId="8" xfId="0" applyFont="1" applyFill="1" applyBorder="1" applyAlignment="1">
      <alignment horizontal="right"/>
    </xf>
    <xf numFmtId="41" fontId="5" fillId="2" borderId="6" xfId="2" applyNumberFormat="1" applyFont="1" applyFill="1" applyBorder="1" applyAlignment="1">
      <alignment horizontal="right"/>
    </xf>
    <xf numFmtId="0" fontId="0" fillId="2" borderId="0" xfId="0" applyFill="1" applyBorder="1"/>
    <xf numFmtId="41" fontId="5" fillId="2" borderId="6" xfId="1" applyNumberFormat="1" applyFont="1" applyFill="1" applyBorder="1" applyAlignment="1">
      <alignment horizontal="right"/>
    </xf>
    <xf numFmtId="41" fontId="5" fillId="2" borderId="6" xfId="2" applyNumberFormat="1" applyFont="1" applyFill="1" applyBorder="1" applyAlignment="1"/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19" xfId="0" applyNumberFormat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41" fontId="4" fillId="2" borderId="0" xfId="1" applyNumberFormat="1" applyFill="1" applyBorder="1" applyAlignment="1">
      <alignment horizontal="right"/>
    </xf>
    <xf numFmtId="41" fontId="4" fillId="2" borderId="0" xfId="1" applyNumberFormat="1" applyFill="1" applyBorder="1"/>
    <xf numFmtId="41" fontId="5" fillId="2" borderId="0" xfId="1" applyNumberFormat="1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3" fontId="7" fillId="3" borderId="2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/>
    </xf>
    <xf numFmtId="3" fontId="7" fillId="3" borderId="17" xfId="0" applyNumberFormat="1" applyFont="1" applyFill="1" applyBorder="1" applyAlignment="1">
      <alignment horizontal="center" vertical="center"/>
    </xf>
    <xf numFmtId="3" fontId="7" fillId="3" borderId="18" xfId="0" applyNumberFormat="1" applyFont="1" applyFill="1" applyBorder="1" applyAlignment="1">
      <alignment horizontal="center" vertical="center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5"/>
  <sheetViews>
    <sheetView tabSelected="1" zoomScaleNormal="100" zoomScaleSheetLayoutView="78" workbookViewId="0">
      <selection activeCell="M143" sqref="M143"/>
    </sheetView>
  </sheetViews>
  <sheetFormatPr baseColWidth="10" defaultColWidth="11.42578125" defaultRowHeight="15" x14ac:dyDescent="0.25"/>
  <cols>
    <col min="1" max="1" width="30.7109375" style="9" customWidth="1"/>
    <col min="2" max="2" width="15.42578125" style="9" customWidth="1"/>
    <col min="3" max="5" width="15.28515625" style="9" customWidth="1"/>
    <col min="6" max="9" width="15.7109375" style="9" customWidth="1"/>
    <col min="10" max="10" width="11.42578125" style="9"/>
    <col min="11" max="11" width="17.7109375" style="9" customWidth="1"/>
    <col min="12" max="12" width="12.28515625" style="9" customWidth="1"/>
    <col min="13" max="13" width="11.42578125" style="9"/>
    <col min="14" max="14" width="13.5703125" style="9" bestFit="1" customWidth="1"/>
    <col min="15" max="15" width="11.42578125" style="9"/>
    <col min="16" max="16" width="51.85546875" style="9" customWidth="1"/>
    <col min="17" max="21" width="11.42578125" style="9"/>
  </cols>
  <sheetData>
    <row r="1" spans="1:21" s="8" customFormat="1" ht="12.75" x14ac:dyDescent="0.2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8" customFormat="1" ht="12.75" x14ac:dyDescent="0.2">
      <c r="A2" s="65" t="s">
        <v>32</v>
      </c>
      <c r="B2" s="65"/>
      <c r="C2" s="65"/>
      <c r="D2" s="65"/>
      <c r="E2" s="65"/>
      <c r="F2" s="65"/>
      <c r="G2" s="65"/>
      <c r="H2" s="65"/>
      <c r="I2" s="6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12.75" x14ac:dyDescent="0.2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8" customFormat="1" ht="12.75" x14ac:dyDescent="0.2">
      <c r="A4" s="10"/>
      <c r="B4" s="10"/>
      <c r="C4" s="10"/>
      <c r="D4" s="10"/>
      <c r="E4" s="10"/>
      <c r="F4" s="10"/>
      <c r="G4" s="10"/>
      <c r="H4" s="10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65" t="s">
        <v>36</v>
      </c>
      <c r="B5" s="65"/>
      <c r="C5" s="65"/>
      <c r="D5" s="65"/>
      <c r="E5" s="65"/>
      <c r="F5" s="65"/>
      <c r="G5" s="65"/>
      <c r="H5" s="65"/>
      <c r="I5" s="65"/>
    </row>
    <row r="6" spans="1:21" x14ac:dyDescent="0.25">
      <c r="A6" s="65" t="s">
        <v>60</v>
      </c>
      <c r="B6" s="65"/>
      <c r="C6" s="65"/>
      <c r="D6" s="65"/>
      <c r="E6" s="65"/>
      <c r="F6" s="65"/>
      <c r="G6" s="65"/>
      <c r="H6" s="65"/>
      <c r="I6" s="65"/>
    </row>
    <row r="7" spans="1:21" x14ac:dyDescent="0.25">
      <c r="A7" s="58"/>
      <c r="B7" s="59"/>
      <c r="C7" s="59"/>
      <c r="D7" s="59"/>
      <c r="E7" s="59"/>
      <c r="F7" s="59"/>
      <c r="G7" s="59"/>
      <c r="H7" s="59"/>
      <c r="I7" s="60"/>
    </row>
    <row r="8" spans="1:21" x14ac:dyDescent="0.25">
      <c r="A8" s="67" t="s">
        <v>0</v>
      </c>
      <c r="B8" s="69" t="s">
        <v>55</v>
      </c>
      <c r="C8" s="71" t="s">
        <v>1</v>
      </c>
      <c r="D8" s="72"/>
      <c r="E8" s="72"/>
      <c r="F8" s="73"/>
      <c r="G8" s="74" t="s">
        <v>2</v>
      </c>
      <c r="H8" s="75"/>
      <c r="I8" s="76"/>
    </row>
    <row r="9" spans="1:21" ht="40.700000000000003" customHeight="1" x14ac:dyDescent="0.25">
      <c r="A9" s="67"/>
      <c r="B9" s="69"/>
      <c r="C9" s="80" t="s">
        <v>3</v>
      </c>
      <c r="D9" s="81"/>
      <c r="E9" s="82"/>
      <c r="F9" s="53" t="s">
        <v>4</v>
      </c>
      <c r="G9" s="77"/>
      <c r="H9" s="78"/>
      <c r="I9" s="79"/>
    </row>
    <row r="10" spans="1:21" ht="45" customHeight="1" x14ac:dyDescent="0.25">
      <c r="A10" s="68"/>
      <c r="B10" s="70"/>
      <c r="C10" s="54" t="s">
        <v>5</v>
      </c>
      <c r="D10" s="54" t="s">
        <v>6</v>
      </c>
      <c r="E10" s="55" t="s">
        <v>56</v>
      </c>
      <c r="F10" s="56" t="s">
        <v>57</v>
      </c>
      <c r="G10" s="57" t="s">
        <v>5</v>
      </c>
      <c r="H10" s="54" t="s">
        <v>6</v>
      </c>
      <c r="I10" s="56" t="s">
        <v>58</v>
      </c>
    </row>
    <row r="11" spans="1:21" ht="30.75" customHeight="1" x14ac:dyDescent="0.25">
      <c r="A11" s="39" t="s">
        <v>46</v>
      </c>
      <c r="B11" s="19">
        <f t="shared" ref="B11:I11" si="0">B12+B189+B68</f>
        <v>1953291</v>
      </c>
      <c r="C11" s="16">
        <f t="shared" si="0"/>
        <v>7051</v>
      </c>
      <c r="D11" s="16">
        <f t="shared" si="0"/>
        <v>12551</v>
      </c>
      <c r="E11" s="16">
        <f t="shared" si="0"/>
        <v>627862</v>
      </c>
      <c r="F11" s="16">
        <f t="shared" si="0"/>
        <v>1098358</v>
      </c>
      <c r="G11" s="16">
        <f>G12+G189+G68</f>
        <v>6477</v>
      </c>
      <c r="H11" s="16">
        <f t="shared" si="0"/>
        <v>13955</v>
      </c>
      <c r="I11" s="46">
        <f t="shared" si="0"/>
        <v>227071</v>
      </c>
      <c r="L11" s="22"/>
    </row>
    <row r="12" spans="1:21" ht="27" customHeight="1" x14ac:dyDescent="0.25">
      <c r="A12" s="40" t="s">
        <v>7</v>
      </c>
      <c r="B12" s="12">
        <f>B13</f>
        <v>125684</v>
      </c>
      <c r="C12" s="11">
        <f t="shared" ref="C12:I12" si="1">C13</f>
        <v>120</v>
      </c>
      <c r="D12" s="15">
        <f t="shared" si="1"/>
        <v>603</v>
      </c>
      <c r="E12" s="15">
        <f t="shared" si="1"/>
        <v>36804</v>
      </c>
      <c r="F12" s="15">
        <f t="shared" si="1"/>
        <v>69729</v>
      </c>
      <c r="G12" s="15">
        <f t="shared" si="1"/>
        <v>104</v>
      </c>
      <c r="H12" s="11">
        <f t="shared" si="1"/>
        <v>819</v>
      </c>
      <c r="I12" s="46">
        <f t="shared" si="1"/>
        <v>19151</v>
      </c>
      <c r="K12" s="22"/>
      <c r="M12" s="22"/>
    </row>
    <row r="13" spans="1:21" ht="20.25" customHeight="1" x14ac:dyDescent="0.25">
      <c r="A13" s="41" t="s">
        <v>7</v>
      </c>
      <c r="B13" s="12">
        <f t="shared" ref="B13:I13" si="2">B14+B21+B26+B39+B52+B61+B66+B34+B43+B19+B31+B57+B48</f>
        <v>125684</v>
      </c>
      <c r="C13" s="11">
        <f t="shared" si="2"/>
        <v>120</v>
      </c>
      <c r="D13" s="15">
        <f t="shared" si="2"/>
        <v>603</v>
      </c>
      <c r="E13" s="15">
        <f t="shared" si="2"/>
        <v>36804</v>
      </c>
      <c r="F13" s="15">
        <f t="shared" si="2"/>
        <v>69729</v>
      </c>
      <c r="G13" s="15">
        <f t="shared" si="2"/>
        <v>104</v>
      </c>
      <c r="H13" s="11">
        <f t="shared" si="2"/>
        <v>819</v>
      </c>
      <c r="I13" s="46">
        <f t="shared" si="2"/>
        <v>19151</v>
      </c>
      <c r="L13" s="22"/>
      <c r="N13" s="22"/>
    </row>
    <row r="14" spans="1:21" ht="15.75" customHeight="1" x14ac:dyDescent="0.25">
      <c r="A14" s="42" t="s">
        <v>8</v>
      </c>
      <c r="B14" s="12">
        <f>SUM(B15:B18)</f>
        <v>14269</v>
      </c>
      <c r="C14" s="12">
        <f t="shared" ref="C14:I14" si="3">SUM(C15:C18)</f>
        <v>72</v>
      </c>
      <c r="D14" s="12">
        <f t="shared" si="3"/>
        <v>72</v>
      </c>
      <c r="E14" s="12">
        <f t="shared" si="3"/>
        <v>9409</v>
      </c>
      <c r="F14" s="12">
        <f>SUM(F15:F18)</f>
        <v>4638</v>
      </c>
      <c r="G14" s="12">
        <f>SUM(G15:G18)</f>
        <v>58</v>
      </c>
      <c r="H14" s="12">
        <f t="shared" si="3"/>
        <v>58</v>
      </c>
      <c r="I14" s="49">
        <f t="shared" si="3"/>
        <v>222</v>
      </c>
      <c r="J14" s="50"/>
      <c r="M14" s="22"/>
      <c r="N14" s="22"/>
      <c r="O14" s="22"/>
      <c r="P14" s="22"/>
      <c r="Q14" s="22"/>
      <c r="R14" s="22"/>
      <c r="S14" s="22"/>
      <c r="T14" s="22"/>
      <c r="U14" s="22"/>
    </row>
    <row r="15" spans="1:21" ht="15.75" customHeight="1" x14ac:dyDescent="0.25">
      <c r="A15" s="43" t="s">
        <v>9</v>
      </c>
      <c r="B15" s="12">
        <f>+E15+F15+I15</f>
        <v>6168</v>
      </c>
      <c r="C15" s="2">
        <v>32</v>
      </c>
      <c r="D15" s="2">
        <v>32</v>
      </c>
      <c r="E15" s="2">
        <v>5060</v>
      </c>
      <c r="F15" s="2">
        <v>1033</v>
      </c>
      <c r="G15" s="2">
        <v>17</v>
      </c>
      <c r="H15" s="2">
        <v>17</v>
      </c>
      <c r="I15" s="17">
        <v>75</v>
      </c>
      <c r="M15" s="22"/>
      <c r="N15" s="22"/>
      <c r="O15" s="22"/>
      <c r="P15" s="22"/>
      <c r="Q15" s="22"/>
      <c r="R15" s="22"/>
      <c r="S15" s="22"/>
      <c r="T15" s="22"/>
      <c r="U15" s="22"/>
    </row>
    <row r="16" spans="1:21" ht="15.75" customHeight="1" x14ac:dyDescent="0.25">
      <c r="A16" s="43" t="s">
        <v>28</v>
      </c>
      <c r="B16" s="12">
        <f>+E16+F16+I16</f>
        <v>2837</v>
      </c>
      <c r="C16" s="2">
        <v>8</v>
      </c>
      <c r="D16" s="2">
        <v>8</v>
      </c>
      <c r="E16" s="2">
        <v>998</v>
      </c>
      <c r="F16" s="23">
        <v>1781</v>
      </c>
      <c r="G16" s="2">
        <v>6</v>
      </c>
      <c r="H16" s="2">
        <v>6</v>
      </c>
      <c r="I16" s="17">
        <v>58</v>
      </c>
      <c r="N16" s="22"/>
      <c r="O16" s="22"/>
      <c r="P16" s="22"/>
      <c r="Q16" s="22"/>
      <c r="R16" s="22"/>
      <c r="S16" s="22"/>
      <c r="T16" s="22"/>
      <c r="U16" s="22"/>
    </row>
    <row r="17" spans="1:21" ht="15.75" customHeight="1" x14ac:dyDescent="0.25">
      <c r="A17" s="43" t="s">
        <v>27</v>
      </c>
      <c r="B17" s="12">
        <f>+E17+F17+I17</f>
        <v>2192</v>
      </c>
      <c r="C17" s="2">
        <v>6</v>
      </c>
      <c r="D17" s="2">
        <v>6</v>
      </c>
      <c r="E17" s="2">
        <v>749</v>
      </c>
      <c r="F17" s="2">
        <v>1418</v>
      </c>
      <c r="G17" s="2">
        <v>31</v>
      </c>
      <c r="H17" s="2">
        <v>31</v>
      </c>
      <c r="I17" s="17">
        <v>25</v>
      </c>
      <c r="N17" s="22"/>
      <c r="O17" s="22"/>
      <c r="P17" s="22"/>
      <c r="Q17" s="22"/>
      <c r="R17" s="22"/>
      <c r="S17" s="22"/>
      <c r="T17" s="22"/>
      <c r="U17" s="22"/>
    </row>
    <row r="18" spans="1:21" ht="15.75" customHeight="1" x14ac:dyDescent="0.25">
      <c r="A18" s="43" t="s">
        <v>54</v>
      </c>
      <c r="B18" s="12">
        <f>+E18+F18+I18</f>
        <v>3072</v>
      </c>
      <c r="C18" s="27">
        <v>26</v>
      </c>
      <c r="D18" s="27">
        <v>26</v>
      </c>
      <c r="E18" s="27">
        <v>2602</v>
      </c>
      <c r="F18" s="27">
        <v>406</v>
      </c>
      <c r="G18" s="27">
        <v>4</v>
      </c>
      <c r="H18" s="27">
        <v>4</v>
      </c>
      <c r="I18" s="28">
        <v>64</v>
      </c>
      <c r="N18" s="22"/>
      <c r="O18" s="22"/>
      <c r="P18" s="22"/>
      <c r="Q18" s="22"/>
      <c r="R18" s="22"/>
      <c r="S18" s="22"/>
      <c r="T18" s="22"/>
      <c r="U18" s="22"/>
    </row>
    <row r="19" spans="1:21" ht="19.5" customHeight="1" x14ac:dyDescent="0.25">
      <c r="A19" s="42" t="s">
        <v>16</v>
      </c>
      <c r="B19" s="12">
        <f t="shared" ref="B19:I19" si="4">SUM(B20:B20)</f>
        <v>13</v>
      </c>
      <c r="C19" s="12">
        <f t="shared" si="4"/>
        <v>0</v>
      </c>
      <c r="D19" s="12">
        <f t="shared" si="4"/>
        <v>0</v>
      </c>
      <c r="E19" s="12">
        <f t="shared" si="4"/>
        <v>0</v>
      </c>
      <c r="F19" s="12">
        <f t="shared" si="4"/>
        <v>0</v>
      </c>
      <c r="G19" s="12">
        <f t="shared" si="4"/>
        <v>1</v>
      </c>
      <c r="H19" s="12">
        <f t="shared" si="4"/>
        <v>2</v>
      </c>
      <c r="I19" s="49">
        <f t="shared" si="4"/>
        <v>13</v>
      </c>
      <c r="J19" s="50"/>
      <c r="N19" s="22"/>
      <c r="O19" s="22"/>
      <c r="P19" s="22"/>
      <c r="Q19" s="22"/>
      <c r="R19" s="22"/>
      <c r="S19" s="22"/>
      <c r="T19" s="22"/>
      <c r="U19" s="22"/>
    </row>
    <row r="20" spans="1:21" ht="17.25" customHeight="1" x14ac:dyDescent="0.25">
      <c r="A20" s="43" t="s">
        <v>9</v>
      </c>
      <c r="B20" s="12">
        <f>+E20+F20+I20</f>
        <v>13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2</v>
      </c>
      <c r="I20" s="17">
        <v>13</v>
      </c>
      <c r="N20" s="22"/>
      <c r="O20" s="22"/>
      <c r="P20" s="22"/>
      <c r="Q20" s="22"/>
      <c r="R20" s="22"/>
      <c r="S20" s="22"/>
      <c r="T20" s="22"/>
      <c r="U20" s="22"/>
    </row>
    <row r="21" spans="1:21" ht="21.75" customHeight="1" x14ac:dyDescent="0.25">
      <c r="A21" s="42" t="s">
        <v>29</v>
      </c>
      <c r="B21" s="12">
        <f>SUM(B22:B25)</f>
        <v>10292</v>
      </c>
      <c r="C21" s="12">
        <f t="shared" ref="C21:I21" si="5">SUM(C22:C25)</f>
        <v>15</v>
      </c>
      <c r="D21" s="12">
        <f t="shared" si="5"/>
        <v>282</v>
      </c>
      <c r="E21" s="12">
        <f t="shared" si="5"/>
        <v>6015</v>
      </c>
      <c r="F21" s="12">
        <f t="shared" si="5"/>
        <v>3543</v>
      </c>
      <c r="G21" s="12">
        <f t="shared" si="5"/>
        <v>19</v>
      </c>
      <c r="H21" s="12">
        <f t="shared" si="5"/>
        <v>520</v>
      </c>
      <c r="I21" s="49">
        <f t="shared" si="5"/>
        <v>734</v>
      </c>
      <c r="J21" s="50"/>
      <c r="N21" s="22"/>
      <c r="O21" s="22"/>
      <c r="P21" s="22"/>
      <c r="Q21" s="22"/>
      <c r="R21" s="22"/>
      <c r="S21" s="22"/>
      <c r="T21" s="22"/>
      <c r="U21" s="22"/>
    </row>
    <row r="22" spans="1:21" ht="15" customHeight="1" x14ac:dyDescent="0.25">
      <c r="A22" s="43" t="s">
        <v>9</v>
      </c>
      <c r="B22" s="12">
        <f>+E22+F22+I22</f>
        <v>1814</v>
      </c>
      <c r="C22" s="2">
        <v>1</v>
      </c>
      <c r="D22" s="2">
        <v>6</v>
      </c>
      <c r="E22" s="2">
        <v>195</v>
      </c>
      <c r="F22" s="2">
        <v>1619</v>
      </c>
      <c r="G22" s="2">
        <v>0</v>
      </c>
      <c r="H22" s="2">
        <v>0</v>
      </c>
      <c r="I22" s="17">
        <v>0</v>
      </c>
      <c r="N22" s="22"/>
      <c r="O22" s="22"/>
      <c r="P22" s="22"/>
      <c r="Q22" s="22"/>
      <c r="R22" s="22"/>
      <c r="S22" s="22"/>
      <c r="T22" s="22"/>
      <c r="U22" s="22"/>
    </row>
    <row r="23" spans="1:21" ht="15" customHeight="1" x14ac:dyDescent="0.25">
      <c r="A23" s="43" t="s">
        <v>28</v>
      </c>
      <c r="B23" s="12">
        <f>+E23+F23+I23</f>
        <v>1851</v>
      </c>
      <c r="C23" s="2">
        <v>4</v>
      </c>
      <c r="D23" s="2">
        <v>28</v>
      </c>
      <c r="E23" s="2">
        <v>1013</v>
      </c>
      <c r="F23" s="2">
        <v>565</v>
      </c>
      <c r="G23" s="2">
        <v>7</v>
      </c>
      <c r="H23" s="2">
        <v>184</v>
      </c>
      <c r="I23" s="17">
        <v>273</v>
      </c>
      <c r="N23" s="22"/>
      <c r="O23" s="22"/>
      <c r="P23" s="22"/>
      <c r="Q23" s="22"/>
      <c r="R23" s="22"/>
      <c r="S23" s="22"/>
      <c r="T23" s="22"/>
      <c r="U23" s="22"/>
    </row>
    <row r="24" spans="1:21" ht="15" customHeight="1" x14ac:dyDescent="0.25">
      <c r="A24" s="43" t="s">
        <v>27</v>
      </c>
      <c r="B24" s="12">
        <f>+E24+F24+I24</f>
        <v>491</v>
      </c>
      <c r="C24" s="27">
        <v>0</v>
      </c>
      <c r="D24" s="28">
        <v>0</v>
      </c>
      <c r="E24" s="27">
        <v>0</v>
      </c>
      <c r="F24" s="28">
        <v>148</v>
      </c>
      <c r="G24" s="27">
        <v>6</v>
      </c>
      <c r="H24" s="27">
        <v>180</v>
      </c>
      <c r="I24" s="28">
        <v>343</v>
      </c>
      <c r="N24" s="22"/>
      <c r="O24" s="22"/>
      <c r="P24" s="22"/>
      <c r="Q24" s="22"/>
      <c r="R24" s="22"/>
      <c r="S24" s="22"/>
      <c r="T24" s="22"/>
      <c r="U24" s="22"/>
    </row>
    <row r="25" spans="1:21" ht="15" customHeight="1" x14ac:dyDescent="0.25">
      <c r="A25" s="43" t="s">
        <v>54</v>
      </c>
      <c r="B25" s="12">
        <f>+E25+F25+I25</f>
        <v>6136</v>
      </c>
      <c r="C25" s="27">
        <v>10</v>
      </c>
      <c r="D25" s="27">
        <v>248</v>
      </c>
      <c r="E25" s="27">
        <v>4807</v>
      </c>
      <c r="F25" s="27">
        <v>1211</v>
      </c>
      <c r="G25" s="27">
        <v>6</v>
      </c>
      <c r="H25" s="27">
        <v>156</v>
      </c>
      <c r="I25" s="28">
        <v>118</v>
      </c>
      <c r="N25" s="22"/>
      <c r="O25" s="22"/>
      <c r="P25" s="22"/>
      <c r="Q25" s="22"/>
      <c r="R25" s="22"/>
      <c r="S25" s="22"/>
      <c r="T25" s="22"/>
      <c r="U25" s="22"/>
    </row>
    <row r="26" spans="1:21" ht="19.5" customHeight="1" x14ac:dyDescent="0.25">
      <c r="A26" s="42" t="s">
        <v>10</v>
      </c>
      <c r="B26" s="12">
        <f>SUM(B27:B30)</f>
        <v>23626</v>
      </c>
      <c r="C26" s="12">
        <f t="shared" ref="C26:I26" si="6">SUM(C27:C30)</f>
        <v>16</v>
      </c>
      <c r="D26" s="12">
        <f t="shared" si="6"/>
        <v>96</v>
      </c>
      <c r="E26" s="12">
        <f>SUM(E27:E30)</f>
        <v>8562</v>
      </c>
      <c r="F26" s="12">
        <f>SUM(F27:F30)</f>
        <v>12537</v>
      </c>
      <c r="G26" s="12">
        <f t="shared" si="6"/>
        <v>14</v>
      </c>
      <c r="H26" s="12">
        <f t="shared" si="6"/>
        <v>155</v>
      </c>
      <c r="I26" s="49">
        <f t="shared" si="6"/>
        <v>2527</v>
      </c>
      <c r="J26" s="50"/>
    </row>
    <row r="27" spans="1:21" ht="16.5" customHeight="1" x14ac:dyDescent="0.25">
      <c r="A27" s="43" t="s">
        <v>9</v>
      </c>
      <c r="B27" s="12">
        <f>+E27+F27+I27</f>
        <v>7363</v>
      </c>
      <c r="C27" s="2">
        <v>6</v>
      </c>
      <c r="D27" s="2">
        <v>52</v>
      </c>
      <c r="E27" s="2">
        <v>4820</v>
      </c>
      <c r="F27" s="2">
        <v>2383</v>
      </c>
      <c r="G27" s="2">
        <v>3</v>
      </c>
      <c r="H27" s="2">
        <v>14</v>
      </c>
      <c r="I27" s="17">
        <v>160</v>
      </c>
    </row>
    <row r="28" spans="1:21" ht="16.5" customHeight="1" x14ac:dyDescent="0.25">
      <c r="A28" s="43" t="s">
        <v>28</v>
      </c>
      <c r="B28" s="12">
        <f>+E28+F28+I28</f>
        <v>5374</v>
      </c>
      <c r="C28" s="2">
        <v>4</v>
      </c>
      <c r="D28" s="2">
        <v>13</v>
      </c>
      <c r="E28" s="2">
        <v>1395</v>
      </c>
      <c r="F28" s="2">
        <v>2638</v>
      </c>
      <c r="G28" s="2">
        <v>6</v>
      </c>
      <c r="H28" s="2">
        <v>99</v>
      </c>
      <c r="I28" s="17">
        <v>1341</v>
      </c>
    </row>
    <row r="29" spans="1:21" ht="16.5" customHeight="1" x14ac:dyDescent="0.25">
      <c r="A29" s="43" t="s">
        <v>27</v>
      </c>
      <c r="B29" s="12">
        <f>+E29+F29+I29</f>
        <v>6259</v>
      </c>
      <c r="C29" s="27">
        <v>5</v>
      </c>
      <c r="D29" s="28">
        <v>30</v>
      </c>
      <c r="E29" s="27">
        <v>1762</v>
      </c>
      <c r="F29" s="28">
        <v>4343</v>
      </c>
      <c r="G29" s="27">
        <v>3</v>
      </c>
      <c r="H29" s="27">
        <v>6</v>
      </c>
      <c r="I29" s="28">
        <v>154</v>
      </c>
    </row>
    <row r="30" spans="1:21" ht="16.5" customHeight="1" x14ac:dyDescent="0.25">
      <c r="A30" s="43" t="s">
        <v>54</v>
      </c>
      <c r="B30" s="12">
        <f>+E30+F30+I30</f>
        <v>4630</v>
      </c>
      <c r="C30" s="27">
        <v>1</v>
      </c>
      <c r="D30" s="27">
        <v>1</v>
      </c>
      <c r="E30" s="27">
        <v>585</v>
      </c>
      <c r="F30" s="27">
        <v>3173</v>
      </c>
      <c r="G30" s="27">
        <v>2</v>
      </c>
      <c r="H30" s="27">
        <v>36</v>
      </c>
      <c r="I30" s="28">
        <v>872</v>
      </c>
    </row>
    <row r="31" spans="1:21" ht="19.5" customHeight="1" x14ac:dyDescent="0.25">
      <c r="A31" s="42" t="s">
        <v>18</v>
      </c>
      <c r="B31" s="12">
        <f t="shared" ref="B31:I31" si="7">SUM(B32:B33)</f>
        <v>171</v>
      </c>
      <c r="C31" s="12">
        <f t="shared" si="7"/>
        <v>1</v>
      </c>
      <c r="D31" s="12">
        <f t="shared" si="7"/>
        <v>5</v>
      </c>
      <c r="E31" s="12">
        <f t="shared" si="7"/>
        <v>77</v>
      </c>
      <c r="F31" s="12">
        <f t="shared" si="7"/>
        <v>0</v>
      </c>
      <c r="G31" s="12">
        <f t="shared" si="7"/>
        <v>1</v>
      </c>
      <c r="H31" s="12">
        <f t="shared" si="7"/>
        <v>6</v>
      </c>
      <c r="I31" s="49">
        <f t="shared" si="7"/>
        <v>94</v>
      </c>
      <c r="J31" s="50"/>
    </row>
    <row r="32" spans="1:21" ht="16.5" customHeight="1" x14ac:dyDescent="0.25">
      <c r="A32" s="43" t="s">
        <v>9</v>
      </c>
      <c r="B32" s="12">
        <f>+E32+F32+I32</f>
        <v>94</v>
      </c>
      <c r="C32" s="24">
        <v>0</v>
      </c>
      <c r="D32" s="25">
        <v>0</v>
      </c>
      <c r="E32" s="24">
        <v>0</v>
      </c>
      <c r="F32" s="36">
        <v>0</v>
      </c>
      <c r="G32" s="24">
        <v>1</v>
      </c>
      <c r="H32" s="24">
        <v>6</v>
      </c>
      <c r="I32" s="25">
        <v>94</v>
      </c>
    </row>
    <row r="33" spans="1:10" ht="16.5" customHeight="1" x14ac:dyDescent="0.25">
      <c r="A33" s="43" t="s">
        <v>27</v>
      </c>
      <c r="B33" s="26">
        <f>+E33+F33+I33</f>
        <v>77</v>
      </c>
      <c r="C33" s="27">
        <v>1</v>
      </c>
      <c r="D33" s="28">
        <v>5</v>
      </c>
      <c r="E33" s="27">
        <v>77</v>
      </c>
      <c r="F33" s="28">
        <v>0</v>
      </c>
      <c r="G33" s="27">
        <v>0</v>
      </c>
      <c r="H33" s="27">
        <v>0</v>
      </c>
      <c r="I33" s="28">
        <v>0</v>
      </c>
    </row>
    <row r="34" spans="1:10" ht="21.2" customHeight="1" x14ac:dyDescent="0.25">
      <c r="A34" s="42" t="s">
        <v>11</v>
      </c>
      <c r="B34" s="26">
        <f>SUM(B35:B38)</f>
        <v>30774</v>
      </c>
      <c r="C34" s="26">
        <f>SUM(C35:C38)</f>
        <v>6</v>
      </c>
      <c r="D34" s="26">
        <f t="shared" ref="D34:I34" si="8">SUM(D35:D38)</f>
        <v>10</v>
      </c>
      <c r="E34" s="26">
        <f>SUM(E35:E38)</f>
        <v>8307</v>
      </c>
      <c r="F34" s="26">
        <f>SUM(F35:F38)</f>
        <v>19178</v>
      </c>
      <c r="G34" s="26">
        <f t="shared" si="8"/>
        <v>2</v>
      </c>
      <c r="H34" s="26">
        <f t="shared" si="8"/>
        <v>2</v>
      </c>
      <c r="I34" s="52">
        <f t="shared" si="8"/>
        <v>3289</v>
      </c>
      <c r="J34" s="50"/>
    </row>
    <row r="35" spans="1:10" ht="16.5" customHeight="1" x14ac:dyDescent="0.25">
      <c r="A35" s="43" t="s">
        <v>9</v>
      </c>
      <c r="B35" s="26">
        <f>+E35+F35+I35</f>
        <v>3128</v>
      </c>
      <c r="C35" s="2">
        <v>1</v>
      </c>
      <c r="D35" s="2">
        <v>1</v>
      </c>
      <c r="E35" s="2">
        <v>90</v>
      </c>
      <c r="F35" s="2">
        <v>3038</v>
      </c>
      <c r="G35" s="2">
        <v>0</v>
      </c>
      <c r="H35" s="2">
        <v>0</v>
      </c>
      <c r="I35" s="17">
        <v>0</v>
      </c>
    </row>
    <row r="36" spans="1:10" ht="16.5" customHeight="1" x14ac:dyDescent="0.25">
      <c r="A36" s="43" t="s">
        <v>28</v>
      </c>
      <c r="B36" s="12">
        <f>+E36+F36+I36</f>
        <v>12190</v>
      </c>
      <c r="C36" s="2">
        <v>2</v>
      </c>
      <c r="D36" s="2">
        <v>2</v>
      </c>
      <c r="E36" s="2">
        <v>1101</v>
      </c>
      <c r="F36" s="2">
        <v>11089</v>
      </c>
      <c r="G36" s="2">
        <v>0</v>
      </c>
      <c r="H36" s="2">
        <v>0</v>
      </c>
      <c r="I36" s="17">
        <v>0</v>
      </c>
    </row>
    <row r="37" spans="1:10" ht="16.5" customHeight="1" x14ac:dyDescent="0.25">
      <c r="A37" s="43" t="s">
        <v>27</v>
      </c>
      <c r="B37" s="12">
        <f>+E37+F37+I37</f>
        <v>4396</v>
      </c>
      <c r="C37" s="27">
        <v>1</v>
      </c>
      <c r="D37" s="28">
        <v>1</v>
      </c>
      <c r="E37" s="27">
        <v>1015</v>
      </c>
      <c r="F37" s="28">
        <v>3321</v>
      </c>
      <c r="G37" s="27">
        <v>1</v>
      </c>
      <c r="H37" s="27">
        <v>1</v>
      </c>
      <c r="I37" s="28">
        <v>60</v>
      </c>
    </row>
    <row r="38" spans="1:10" ht="16.5" customHeight="1" x14ac:dyDescent="0.25">
      <c r="A38" s="43" t="s">
        <v>54</v>
      </c>
      <c r="B38" s="12">
        <f>+E38+F38+I38</f>
        <v>11060</v>
      </c>
      <c r="C38" s="27">
        <v>2</v>
      </c>
      <c r="D38" s="27">
        <v>6</v>
      </c>
      <c r="E38" s="27">
        <v>6101</v>
      </c>
      <c r="F38" s="27">
        <v>1730</v>
      </c>
      <c r="G38" s="27">
        <v>1</v>
      </c>
      <c r="H38" s="27">
        <v>1</v>
      </c>
      <c r="I38" s="28">
        <v>3229</v>
      </c>
    </row>
    <row r="39" spans="1:10" ht="21.2" customHeight="1" x14ac:dyDescent="0.25">
      <c r="A39" s="42" t="s">
        <v>35</v>
      </c>
      <c r="B39" s="12">
        <f t="shared" ref="B39:I39" si="9">SUM(B40:B42)</f>
        <v>30320</v>
      </c>
      <c r="C39" s="12">
        <f t="shared" si="9"/>
        <v>0</v>
      </c>
      <c r="D39" s="12">
        <f t="shared" si="9"/>
        <v>0</v>
      </c>
      <c r="E39" s="12">
        <f t="shared" si="9"/>
        <v>0</v>
      </c>
      <c r="F39" s="12">
        <f t="shared" si="9"/>
        <v>19619</v>
      </c>
      <c r="G39" s="12">
        <f t="shared" si="9"/>
        <v>1</v>
      </c>
      <c r="H39" s="12">
        <f t="shared" si="9"/>
        <v>1</v>
      </c>
      <c r="I39" s="49">
        <f t="shared" si="9"/>
        <v>10701</v>
      </c>
      <c r="J39" s="50"/>
    </row>
    <row r="40" spans="1:10" ht="15.75" customHeight="1" x14ac:dyDescent="0.25">
      <c r="A40" s="43" t="s">
        <v>9</v>
      </c>
      <c r="B40" s="12">
        <f>+E40+F40+I40</f>
        <v>1784</v>
      </c>
      <c r="C40" s="2">
        <v>0</v>
      </c>
      <c r="D40" s="2">
        <v>0</v>
      </c>
      <c r="E40" s="2">
        <v>0</v>
      </c>
      <c r="F40" s="2">
        <v>1784</v>
      </c>
      <c r="G40" s="2">
        <v>0</v>
      </c>
      <c r="H40" s="2">
        <v>0</v>
      </c>
      <c r="I40" s="17">
        <v>0</v>
      </c>
    </row>
    <row r="41" spans="1:10" ht="15.75" customHeight="1" x14ac:dyDescent="0.25">
      <c r="A41" s="43" t="s">
        <v>28</v>
      </c>
      <c r="B41" s="12">
        <f>+E41+F41+I41</f>
        <v>17835</v>
      </c>
      <c r="C41" s="2">
        <v>0</v>
      </c>
      <c r="D41" s="2">
        <v>0</v>
      </c>
      <c r="E41" s="2">
        <v>0</v>
      </c>
      <c r="F41" s="2">
        <v>17835</v>
      </c>
      <c r="G41" s="2">
        <v>0</v>
      </c>
      <c r="H41" s="2">
        <v>0</v>
      </c>
      <c r="I41" s="17">
        <v>0</v>
      </c>
    </row>
    <row r="42" spans="1:10" ht="15.75" customHeight="1" x14ac:dyDescent="0.25">
      <c r="A42" s="43" t="s">
        <v>27</v>
      </c>
      <c r="B42" s="12">
        <f>+E42+F42+I42</f>
        <v>10701</v>
      </c>
      <c r="C42" s="27">
        <v>0</v>
      </c>
      <c r="D42" s="28">
        <v>0</v>
      </c>
      <c r="E42" s="27">
        <v>0</v>
      </c>
      <c r="F42" s="27">
        <v>0</v>
      </c>
      <c r="G42" s="27">
        <v>1</v>
      </c>
      <c r="H42" s="27">
        <v>1</v>
      </c>
      <c r="I42" s="28">
        <v>10701</v>
      </c>
    </row>
    <row r="43" spans="1:10" ht="18.75" customHeight="1" x14ac:dyDescent="0.25">
      <c r="A43" s="42" t="s">
        <v>12</v>
      </c>
      <c r="B43" s="12">
        <f>SUM(B44:B47)</f>
        <v>4441</v>
      </c>
      <c r="C43" s="12">
        <f t="shared" ref="C43:I43" si="10">SUM(C44:C47)</f>
        <v>5</v>
      </c>
      <c r="D43" s="12">
        <f t="shared" si="10"/>
        <v>105</v>
      </c>
      <c r="E43" s="12">
        <f t="shared" si="10"/>
        <v>1223</v>
      </c>
      <c r="F43" s="12">
        <f>SUM(F44:F47)</f>
        <v>1848</v>
      </c>
      <c r="G43" s="12">
        <f t="shared" si="10"/>
        <v>5</v>
      </c>
      <c r="H43" s="12">
        <f t="shared" si="10"/>
        <v>70</v>
      </c>
      <c r="I43" s="49">
        <f t="shared" si="10"/>
        <v>1370</v>
      </c>
      <c r="J43" s="50"/>
    </row>
    <row r="44" spans="1:10" ht="16.5" customHeight="1" x14ac:dyDescent="0.25">
      <c r="A44" s="20" t="s">
        <v>9</v>
      </c>
      <c r="B44" s="12">
        <f>+E44+F44+I44</f>
        <v>1799</v>
      </c>
      <c r="C44" s="2">
        <v>1</v>
      </c>
      <c r="D44" s="2">
        <v>22</v>
      </c>
      <c r="E44" s="2">
        <v>224</v>
      </c>
      <c r="F44" s="2">
        <v>205</v>
      </c>
      <c r="G44" s="2">
        <v>5</v>
      </c>
      <c r="H44" s="2">
        <v>70</v>
      </c>
      <c r="I44" s="17">
        <v>1370</v>
      </c>
    </row>
    <row r="45" spans="1:10" ht="16.5" customHeight="1" x14ac:dyDescent="0.25">
      <c r="A45" s="43" t="s">
        <v>28</v>
      </c>
      <c r="B45" s="12">
        <f>+E45+F45+I45</f>
        <v>1138</v>
      </c>
      <c r="C45" s="2">
        <v>3</v>
      </c>
      <c r="D45" s="2">
        <v>67</v>
      </c>
      <c r="E45" s="2">
        <v>794</v>
      </c>
      <c r="F45" s="2">
        <v>344</v>
      </c>
      <c r="G45" s="2">
        <v>0</v>
      </c>
      <c r="H45" s="2">
        <v>0</v>
      </c>
      <c r="I45" s="17">
        <v>0</v>
      </c>
    </row>
    <row r="46" spans="1:10" ht="16.5" customHeight="1" x14ac:dyDescent="0.25">
      <c r="A46" s="43" t="s">
        <v>27</v>
      </c>
      <c r="B46" s="12">
        <f>+E46+F46+I46</f>
        <v>1053</v>
      </c>
      <c r="C46" s="27">
        <v>1</v>
      </c>
      <c r="D46" s="28">
        <v>16</v>
      </c>
      <c r="E46" s="27">
        <v>205</v>
      </c>
      <c r="F46" s="28">
        <v>848</v>
      </c>
      <c r="G46" s="27">
        <v>0</v>
      </c>
      <c r="H46" s="27">
        <v>0</v>
      </c>
      <c r="I46" s="28">
        <v>0</v>
      </c>
    </row>
    <row r="47" spans="1:10" ht="16.5" customHeight="1" x14ac:dyDescent="0.25">
      <c r="A47" s="43" t="s">
        <v>54</v>
      </c>
      <c r="B47" s="12">
        <f>+E47+F47+I47</f>
        <v>451</v>
      </c>
      <c r="C47" s="27">
        <v>0</v>
      </c>
      <c r="D47" s="27">
        <v>0</v>
      </c>
      <c r="E47" s="27">
        <v>0</v>
      </c>
      <c r="F47" s="27">
        <v>451</v>
      </c>
      <c r="G47" s="27">
        <v>0</v>
      </c>
      <c r="H47" s="27">
        <v>0</v>
      </c>
      <c r="I47" s="28">
        <v>0</v>
      </c>
    </row>
    <row r="48" spans="1:10" ht="20.25" customHeight="1" x14ac:dyDescent="0.25">
      <c r="A48" s="42" t="s">
        <v>19</v>
      </c>
      <c r="B48" s="12">
        <f>SUM(B49:B51)</f>
        <v>364</v>
      </c>
      <c r="C48" s="12">
        <f t="shared" ref="C48:I48" si="11">SUM(C49:C51)</f>
        <v>1</v>
      </c>
      <c r="D48" s="12">
        <f t="shared" si="11"/>
        <v>11</v>
      </c>
      <c r="E48" s="12">
        <f t="shared" si="11"/>
        <v>182</v>
      </c>
      <c r="F48" s="12">
        <f t="shared" si="11"/>
        <v>182</v>
      </c>
      <c r="G48" s="12">
        <f t="shared" si="11"/>
        <v>0</v>
      </c>
      <c r="H48" s="12">
        <f t="shared" si="11"/>
        <v>0</v>
      </c>
      <c r="I48" s="49">
        <f t="shared" si="11"/>
        <v>0</v>
      </c>
      <c r="J48" s="50"/>
    </row>
    <row r="49" spans="1:13" ht="15.75" customHeight="1" x14ac:dyDescent="0.25">
      <c r="A49" s="43" t="s">
        <v>28</v>
      </c>
      <c r="B49" s="12">
        <f>+E49+F49+I49</f>
        <v>182</v>
      </c>
      <c r="C49" s="2">
        <v>1</v>
      </c>
      <c r="D49" s="2">
        <v>11</v>
      </c>
      <c r="E49" s="2">
        <v>182</v>
      </c>
      <c r="F49" s="2">
        <v>0</v>
      </c>
      <c r="G49" s="2">
        <v>0</v>
      </c>
      <c r="H49" s="2">
        <v>0</v>
      </c>
      <c r="I49" s="17">
        <v>0</v>
      </c>
    </row>
    <row r="50" spans="1:13" ht="16.5" customHeight="1" x14ac:dyDescent="0.25">
      <c r="A50" s="43" t="s">
        <v>27</v>
      </c>
      <c r="B50" s="12">
        <f>+E50+F50+I50</f>
        <v>166</v>
      </c>
      <c r="C50" s="27">
        <v>0</v>
      </c>
      <c r="D50" s="28">
        <v>0</v>
      </c>
      <c r="E50" s="27">
        <v>0</v>
      </c>
      <c r="F50" s="28">
        <v>166</v>
      </c>
      <c r="G50" s="27">
        <v>0</v>
      </c>
      <c r="H50" s="27">
        <v>0</v>
      </c>
      <c r="I50" s="28">
        <v>0</v>
      </c>
    </row>
    <row r="51" spans="1:13" ht="16.5" customHeight="1" x14ac:dyDescent="0.25">
      <c r="A51" s="43" t="s">
        <v>54</v>
      </c>
      <c r="B51" s="12">
        <f>+E51+F51+I51</f>
        <v>16</v>
      </c>
      <c r="C51" s="27">
        <v>0</v>
      </c>
      <c r="D51" s="27">
        <v>0</v>
      </c>
      <c r="E51" s="27">
        <v>0</v>
      </c>
      <c r="F51" s="27">
        <v>16</v>
      </c>
      <c r="G51" s="27">
        <v>0</v>
      </c>
      <c r="H51" s="27">
        <v>0</v>
      </c>
      <c r="I51" s="28">
        <v>0</v>
      </c>
    </row>
    <row r="52" spans="1:13" ht="21.75" customHeight="1" x14ac:dyDescent="0.25">
      <c r="A52" s="42" t="s">
        <v>20</v>
      </c>
      <c r="B52" s="12">
        <f>SUM(B53:B56)</f>
        <v>6906</v>
      </c>
      <c r="C52" s="12">
        <f t="shared" ref="C52:I52" si="12">SUM(C53:C56)</f>
        <v>0</v>
      </c>
      <c r="D52" s="12">
        <f t="shared" si="12"/>
        <v>0</v>
      </c>
      <c r="E52" s="12">
        <f t="shared" si="12"/>
        <v>0</v>
      </c>
      <c r="F52" s="12">
        <f t="shared" si="12"/>
        <v>6906</v>
      </c>
      <c r="G52" s="12">
        <f t="shared" si="12"/>
        <v>0</v>
      </c>
      <c r="H52" s="12">
        <f t="shared" si="12"/>
        <v>0</v>
      </c>
      <c r="I52" s="49">
        <f t="shared" si="12"/>
        <v>0</v>
      </c>
      <c r="J52" s="50"/>
    </row>
    <row r="53" spans="1:13" ht="18" customHeight="1" x14ac:dyDescent="0.25">
      <c r="A53" s="43" t="s">
        <v>9</v>
      </c>
      <c r="B53" s="12">
        <f>+E53+F53+I53</f>
        <v>2302</v>
      </c>
      <c r="C53" s="2">
        <v>0</v>
      </c>
      <c r="D53" s="2">
        <v>0</v>
      </c>
      <c r="E53" s="2">
        <v>0</v>
      </c>
      <c r="F53" s="2">
        <v>2302</v>
      </c>
      <c r="G53" s="2">
        <v>0</v>
      </c>
      <c r="H53" s="2">
        <v>0</v>
      </c>
      <c r="I53" s="17">
        <v>0</v>
      </c>
    </row>
    <row r="54" spans="1:13" ht="18" customHeight="1" x14ac:dyDescent="0.25">
      <c r="A54" s="43" t="s">
        <v>28</v>
      </c>
      <c r="B54" s="12">
        <f>+E54+F54+I54</f>
        <v>2302</v>
      </c>
      <c r="C54" s="24">
        <v>0</v>
      </c>
      <c r="D54" s="25">
        <v>0</v>
      </c>
      <c r="E54" s="24">
        <v>0</v>
      </c>
      <c r="F54" s="25">
        <v>2302</v>
      </c>
      <c r="G54" s="24">
        <v>0</v>
      </c>
      <c r="H54" s="24">
        <v>0</v>
      </c>
      <c r="I54" s="25">
        <v>0</v>
      </c>
    </row>
    <row r="55" spans="1:13" ht="18" customHeight="1" x14ac:dyDescent="0.25">
      <c r="A55" s="43" t="s">
        <v>27</v>
      </c>
      <c r="B55" s="12">
        <f>+E55+F55+I55</f>
        <v>1151</v>
      </c>
      <c r="C55" s="24">
        <v>0</v>
      </c>
      <c r="D55" s="25">
        <v>0</v>
      </c>
      <c r="E55" s="24">
        <v>0</v>
      </c>
      <c r="F55" s="25">
        <v>1151</v>
      </c>
      <c r="G55" s="24">
        <v>0</v>
      </c>
      <c r="H55" s="24">
        <v>0</v>
      </c>
      <c r="I55" s="25">
        <v>0</v>
      </c>
    </row>
    <row r="56" spans="1:13" ht="18" customHeight="1" x14ac:dyDescent="0.25">
      <c r="A56" s="43" t="s">
        <v>54</v>
      </c>
      <c r="B56" s="12">
        <f>+E56+F56+I56</f>
        <v>1151</v>
      </c>
      <c r="C56" s="27">
        <v>0</v>
      </c>
      <c r="D56" s="27">
        <v>0</v>
      </c>
      <c r="E56" s="27">
        <v>0</v>
      </c>
      <c r="F56" s="27">
        <v>1151</v>
      </c>
      <c r="G56" s="27">
        <v>0</v>
      </c>
      <c r="H56" s="27">
        <v>0</v>
      </c>
      <c r="I56" s="28">
        <v>0</v>
      </c>
    </row>
    <row r="57" spans="1:13" ht="21" customHeight="1" x14ac:dyDescent="0.25">
      <c r="A57" s="42" t="s">
        <v>47</v>
      </c>
      <c r="B57" s="29">
        <f>SUM(B58:B60)</f>
        <v>1445</v>
      </c>
      <c r="C57" s="29">
        <f t="shared" ref="C57:I57" si="13">SUM(C58:C60)</f>
        <v>3</v>
      </c>
      <c r="D57" s="29">
        <f t="shared" si="13"/>
        <v>8</v>
      </c>
      <c r="E57" s="29">
        <f t="shared" si="13"/>
        <v>1115</v>
      </c>
      <c r="F57" s="29">
        <f t="shared" si="13"/>
        <v>301</v>
      </c>
      <c r="G57" s="29">
        <f t="shared" si="13"/>
        <v>1</v>
      </c>
      <c r="H57" s="29">
        <f t="shared" si="13"/>
        <v>1</v>
      </c>
      <c r="I57" s="51">
        <f t="shared" si="13"/>
        <v>29</v>
      </c>
      <c r="J57" s="50"/>
      <c r="L57" s="22"/>
      <c r="M57" s="22"/>
    </row>
    <row r="58" spans="1:13" ht="18" customHeight="1" x14ac:dyDescent="0.25">
      <c r="A58" s="43" t="s">
        <v>28</v>
      </c>
      <c r="B58" s="12">
        <f>+E58+F58+I58</f>
        <v>965</v>
      </c>
      <c r="C58" s="27">
        <v>2</v>
      </c>
      <c r="D58" s="28">
        <v>7</v>
      </c>
      <c r="E58" s="27">
        <v>965</v>
      </c>
      <c r="F58" s="28">
        <v>0</v>
      </c>
      <c r="G58" s="27">
        <v>0</v>
      </c>
      <c r="H58" s="27">
        <v>0</v>
      </c>
      <c r="I58" s="28">
        <v>0</v>
      </c>
      <c r="L58" s="22"/>
    </row>
    <row r="59" spans="1:13" ht="13.5" customHeight="1" x14ac:dyDescent="0.25">
      <c r="A59" s="43" t="s">
        <v>27</v>
      </c>
      <c r="B59" s="12">
        <f>+E59+F59+I59</f>
        <v>373</v>
      </c>
      <c r="C59" s="24">
        <v>1</v>
      </c>
      <c r="D59" s="25">
        <v>1</v>
      </c>
      <c r="E59" s="24">
        <v>150</v>
      </c>
      <c r="F59" s="25">
        <v>223</v>
      </c>
      <c r="G59" s="24">
        <v>0</v>
      </c>
      <c r="H59" s="24">
        <v>0</v>
      </c>
      <c r="I59" s="25">
        <v>0</v>
      </c>
    </row>
    <row r="60" spans="1:13" ht="15" customHeight="1" x14ac:dyDescent="0.25">
      <c r="A60" s="43" t="s">
        <v>54</v>
      </c>
      <c r="B60" s="12">
        <f>+E60+F60+I60</f>
        <v>107</v>
      </c>
      <c r="C60" s="27">
        <v>0</v>
      </c>
      <c r="D60" s="27">
        <v>0</v>
      </c>
      <c r="E60" s="27">
        <v>0</v>
      </c>
      <c r="F60" s="27">
        <v>78</v>
      </c>
      <c r="G60" s="27">
        <v>1</v>
      </c>
      <c r="H60" s="27">
        <v>1</v>
      </c>
      <c r="I60" s="28">
        <v>29</v>
      </c>
    </row>
    <row r="61" spans="1:13" ht="18" customHeight="1" x14ac:dyDescent="0.25">
      <c r="A61" s="42" t="s">
        <v>14</v>
      </c>
      <c r="B61" s="12">
        <f>SUM(B62:B65)</f>
        <v>2494</v>
      </c>
      <c r="C61" s="12">
        <f t="shared" ref="C61:H61" si="14">SUM(C62:C65)</f>
        <v>1</v>
      </c>
      <c r="D61" s="12">
        <f t="shared" si="14"/>
        <v>14</v>
      </c>
      <c r="E61" s="12">
        <f t="shared" si="14"/>
        <v>1914</v>
      </c>
      <c r="F61" s="12">
        <f t="shared" si="14"/>
        <v>546</v>
      </c>
      <c r="G61" s="12">
        <f t="shared" si="14"/>
        <v>1</v>
      </c>
      <c r="H61" s="12">
        <f t="shared" si="14"/>
        <v>1</v>
      </c>
      <c r="I61" s="49">
        <f>SUM(I62:I65)</f>
        <v>34</v>
      </c>
      <c r="J61" s="50"/>
      <c r="K61" s="35"/>
      <c r="L61" s="66"/>
      <c r="M61" s="66"/>
    </row>
    <row r="62" spans="1:13" ht="16.5" customHeight="1" x14ac:dyDescent="0.25">
      <c r="A62" s="43" t="s">
        <v>9</v>
      </c>
      <c r="B62" s="12">
        <f>+E62+F62+I62</f>
        <v>1914</v>
      </c>
      <c r="C62" s="24">
        <v>1</v>
      </c>
      <c r="D62" s="25">
        <v>14</v>
      </c>
      <c r="E62" s="24">
        <v>1914</v>
      </c>
      <c r="F62" s="25">
        <v>0</v>
      </c>
      <c r="G62" s="24">
        <v>0</v>
      </c>
      <c r="H62" s="24">
        <v>0</v>
      </c>
      <c r="I62" s="25">
        <v>0</v>
      </c>
      <c r="K62" s="35"/>
      <c r="L62" s="22"/>
    </row>
    <row r="63" spans="1:13" ht="16.5" customHeight="1" x14ac:dyDescent="0.25">
      <c r="A63" s="43" t="s">
        <v>28</v>
      </c>
      <c r="B63" s="12">
        <f>+E63+F63+I63</f>
        <v>482</v>
      </c>
      <c r="C63" s="27">
        <v>0</v>
      </c>
      <c r="D63" s="28">
        <v>0</v>
      </c>
      <c r="E63" s="27">
        <v>0</v>
      </c>
      <c r="F63" s="28">
        <v>482</v>
      </c>
      <c r="G63" s="27">
        <v>0</v>
      </c>
      <c r="H63" s="27">
        <v>0</v>
      </c>
      <c r="I63" s="28">
        <v>0</v>
      </c>
    </row>
    <row r="64" spans="1:13" ht="15.75" customHeight="1" x14ac:dyDescent="0.25">
      <c r="A64" s="43" t="s">
        <v>27</v>
      </c>
      <c r="B64" s="12">
        <f>+E64+F64+I64</f>
        <v>55</v>
      </c>
      <c r="C64" s="24">
        <v>0</v>
      </c>
      <c r="D64" s="25">
        <v>0</v>
      </c>
      <c r="E64" s="24">
        <v>0</v>
      </c>
      <c r="F64" s="25">
        <v>21</v>
      </c>
      <c r="G64" s="24">
        <v>1</v>
      </c>
      <c r="H64" s="24">
        <v>1</v>
      </c>
      <c r="I64" s="25">
        <v>34</v>
      </c>
    </row>
    <row r="65" spans="1:10" ht="16.5" customHeight="1" x14ac:dyDescent="0.25">
      <c r="A65" s="43" t="s">
        <v>54</v>
      </c>
      <c r="B65" s="12">
        <f>+E65+F65+I65</f>
        <v>43</v>
      </c>
      <c r="C65" s="27">
        <v>0</v>
      </c>
      <c r="D65" s="27">
        <v>0</v>
      </c>
      <c r="E65" s="27">
        <v>0</v>
      </c>
      <c r="F65" s="27">
        <v>43</v>
      </c>
      <c r="G65" s="27">
        <v>0</v>
      </c>
      <c r="H65" s="27">
        <v>0</v>
      </c>
      <c r="I65" s="28">
        <v>0</v>
      </c>
    </row>
    <row r="66" spans="1:10" ht="18.75" customHeight="1" x14ac:dyDescent="0.25">
      <c r="A66" s="42" t="s">
        <v>30</v>
      </c>
      <c r="B66" s="12">
        <f t="shared" ref="B66:I66" si="15">SUM(B67:B67)</f>
        <v>569</v>
      </c>
      <c r="C66" s="12">
        <f t="shared" si="15"/>
        <v>0</v>
      </c>
      <c r="D66" s="12">
        <f t="shared" si="15"/>
        <v>0</v>
      </c>
      <c r="E66" s="12">
        <f t="shared" si="15"/>
        <v>0</v>
      </c>
      <c r="F66" s="12">
        <f t="shared" si="15"/>
        <v>431</v>
      </c>
      <c r="G66" s="12">
        <f t="shared" si="15"/>
        <v>1</v>
      </c>
      <c r="H66" s="12">
        <f t="shared" si="15"/>
        <v>3</v>
      </c>
      <c r="I66" s="49">
        <f t="shared" si="15"/>
        <v>138</v>
      </c>
      <c r="J66" s="50"/>
    </row>
    <row r="67" spans="1:10" ht="15" customHeight="1" x14ac:dyDescent="0.25">
      <c r="A67" s="20" t="s">
        <v>9</v>
      </c>
      <c r="B67" s="12">
        <f>+E67+F67+I67</f>
        <v>569</v>
      </c>
      <c r="C67" s="24">
        <v>0</v>
      </c>
      <c r="D67" s="25">
        <v>0</v>
      </c>
      <c r="E67" s="24">
        <v>0</v>
      </c>
      <c r="F67" s="25">
        <v>431</v>
      </c>
      <c r="G67" s="24">
        <v>1</v>
      </c>
      <c r="H67" s="24">
        <v>3</v>
      </c>
      <c r="I67" s="25">
        <v>138</v>
      </c>
    </row>
    <row r="68" spans="1:10" ht="24.75" customHeight="1" x14ac:dyDescent="0.25">
      <c r="A68" s="40" t="s">
        <v>15</v>
      </c>
      <c r="B68" s="12">
        <f>+B134+B69</f>
        <v>1274541</v>
      </c>
      <c r="C68" s="12">
        <f t="shared" ref="C68:I68" si="16">+C134+C69</f>
        <v>3295</v>
      </c>
      <c r="D68" s="18">
        <f t="shared" si="16"/>
        <v>7856</v>
      </c>
      <c r="E68" s="12">
        <f t="shared" si="16"/>
        <v>353505</v>
      </c>
      <c r="F68" s="18">
        <f t="shared" si="16"/>
        <v>764806</v>
      </c>
      <c r="G68" s="12">
        <f t="shared" si="16"/>
        <v>3693</v>
      </c>
      <c r="H68" s="12">
        <f t="shared" si="16"/>
        <v>9673</v>
      </c>
      <c r="I68" s="18">
        <f t="shared" si="16"/>
        <v>156230</v>
      </c>
    </row>
    <row r="69" spans="1:10" ht="18" customHeight="1" x14ac:dyDescent="0.25">
      <c r="A69" s="41" t="s">
        <v>15</v>
      </c>
      <c r="B69" s="12">
        <f>B70+B75+B80+B85+B95+B105+B113+B118+B123+B129+B90+B110+B100</f>
        <v>1145379</v>
      </c>
      <c r="C69" s="29">
        <f>C70+C75+C80+C85+C95+C105+C113+C118+C123+C129+C90+C110+C100</f>
        <v>3139</v>
      </c>
      <c r="D69" s="30">
        <f t="shared" ref="D69:I69" si="17">D70+D75+D80+D85+D95+D105+D113+D118+D123+D129+D90+D110+D100</f>
        <v>7353</v>
      </c>
      <c r="E69" s="29">
        <f t="shared" si="17"/>
        <v>326402</v>
      </c>
      <c r="F69" s="30">
        <f t="shared" si="17"/>
        <v>672208</v>
      </c>
      <c r="G69" s="29">
        <f t="shared" si="17"/>
        <v>3532</v>
      </c>
      <c r="H69" s="29">
        <f t="shared" si="17"/>
        <v>8608</v>
      </c>
      <c r="I69" s="30">
        <f t="shared" si="17"/>
        <v>146769</v>
      </c>
    </row>
    <row r="70" spans="1:10" ht="17.25" customHeight="1" x14ac:dyDescent="0.25">
      <c r="A70" s="42" t="s">
        <v>8</v>
      </c>
      <c r="B70" s="12">
        <f t="shared" ref="B70:I70" si="18">SUM(B71:B74)</f>
        <v>231872</v>
      </c>
      <c r="C70" s="12">
        <f t="shared" si="18"/>
        <v>2602</v>
      </c>
      <c r="D70" s="12">
        <f t="shared" si="18"/>
        <v>2602</v>
      </c>
      <c r="E70" s="12">
        <f t="shared" si="18"/>
        <v>117214</v>
      </c>
      <c r="F70" s="12">
        <f t="shared" si="18"/>
        <v>65513</v>
      </c>
      <c r="G70" s="12">
        <f t="shared" si="18"/>
        <v>2754</v>
      </c>
      <c r="H70" s="12">
        <f t="shared" si="18"/>
        <v>2754</v>
      </c>
      <c r="I70" s="49">
        <f t="shared" si="18"/>
        <v>49145</v>
      </c>
      <c r="J70" s="50"/>
    </row>
    <row r="71" spans="1:10" ht="15" customHeight="1" x14ac:dyDescent="0.25">
      <c r="A71" s="43" t="s">
        <v>9</v>
      </c>
      <c r="B71" s="12">
        <f>+E71+F71+I71</f>
        <v>68521</v>
      </c>
      <c r="C71" s="24">
        <v>1039</v>
      </c>
      <c r="D71" s="25">
        <v>1039</v>
      </c>
      <c r="E71" s="24">
        <v>44707</v>
      </c>
      <c r="F71" s="25">
        <v>15348</v>
      </c>
      <c r="G71" s="24">
        <v>652</v>
      </c>
      <c r="H71" s="24">
        <v>652</v>
      </c>
      <c r="I71" s="25">
        <v>8466</v>
      </c>
    </row>
    <row r="72" spans="1:10" ht="15" customHeight="1" x14ac:dyDescent="0.25">
      <c r="A72" s="43" t="s">
        <v>28</v>
      </c>
      <c r="B72" s="12">
        <f>+E72+F72+I72</f>
        <v>72229</v>
      </c>
      <c r="C72" s="27">
        <v>523</v>
      </c>
      <c r="D72" s="28">
        <v>523</v>
      </c>
      <c r="E72" s="27">
        <v>27249</v>
      </c>
      <c r="F72" s="28">
        <v>26443</v>
      </c>
      <c r="G72" s="27">
        <v>847</v>
      </c>
      <c r="H72" s="27">
        <v>847</v>
      </c>
      <c r="I72" s="28">
        <v>18537</v>
      </c>
    </row>
    <row r="73" spans="1:10" ht="15" customHeight="1" x14ac:dyDescent="0.25">
      <c r="A73" s="43" t="s">
        <v>27</v>
      </c>
      <c r="B73" s="12">
        <f>+E73+F73+I73</f>
        <v>42926</v>
      </c>
      <c r="C73" s="24">
        <v>439</v>
      </c>
      <c r="D73" s="25">
        <v>439</v>
      </c>
      <c r="E73" s="24">
        <v>22548</v>
      </c>
      <c r="F73" s="25">
        <v>9872</v>
      </c>
      <c r="G73" s="24">
        <v>742</v>
      </c>
      <c r="H73" s="24">
        <v>742</v>
      </c>
      <c r="I73" s="25">
        <v>10506</v>
      </c>
    </row>
    <row r="74" spans="1:10" ht="15" customHeight="1" x14ac:dyDescent="0.25">
      <c r="A74" s="43" t="s">
        <v>54</v>
      </c>
      <c r="B74" s="12">
        <f>+E74+F74+I74</f>
        <v>48196</v>
      </c>
      <c r="C74" s="27">
        <v>601</v>
      </c>
      <c r="D74" s="27">
        <v>601</v>
      </c>
      <c r="E74" s="27">
        <v>22710</v>
      </c>
      <c r="F74" s="27">
        <v>13850</v>
      </c>
      <c r="G74" s="27">
        <v>513</v>
      </c>
      <c r="H74" s="27">
        <v>513</v>
      </c>
      <c r="I74" s="28">
        <v>11636</v>
      </c>
    </row>
    <row r="75" spans="1:10" ht="17.25" customHeight="1" x14ac:dyDescent="0.25">
      <c r="A75" s="42" t="s">
        <v>16</v>
      </c>
      <c r="B75" s="12">
        <f t="shared" ref="B75:I75" si="19">SUM(B76:B79)</f>
        <v>34722</v>
      </c>
      <c r="C75" s="12">
        <f t="shared" si="19"/>
        <v>104</v>
      </c>
      <c r="D75" s="12">
        <f t="shared" si="19"/>
        <v>208</v>
      </c>
      <c r="E75" s="12">
        <f t="shared" si="19"/>
        <v>10701</v>
      </c>
      <c r="F75" s="12">
        <f t="shared" si="19"/>
        <v>19928</v>
      </c>
      <c r="G75" s="12">
        <f t="shared" si="19"/>
        <v>274</v>
      </c>
      <c r="H75" s="12">
        <f t="shared" si="19"/>
        <v>548</v>
      </c>
      <c r="I75" s="49">
        <f t="shared" si="19"/>
        <v>4093</v>
      </c>
      <c r="J75" s="50"/>
    </row>
    <row r="76" spans="1:10" ht="15" customHeight="1" x14ac:dyDescent="0.25">
      <c r="A76" s="43" t="s">
        <v>9</v>
      </c>
      <c r="B76" s="12">
        <f>+E76+F76+I76</f>
        <v>6709</v>
      </c>
      <c r="C76" s="24">
        <v>33</v>
      </c>
      <c r="D76" s="25">
        <v>66</v>
      </c>
      <c r="E76" s="24">
        <v>2429</v>
      </c>
      <c r="F76" s="25">
        <v>3587</v>
      </c>
      <c r="G76" s="24">
        <v>62</v>
      </c>
      <c r="H76" s="24">
        <v>124</v>
      </c>
      <c r="I76" s="25">
        <v>693</v>
      </c>
    </row>
    <row r="77" spans="1:10" ht="15" customHeight="1" x14ac:dyDescent="0.25">
      <c r="A77" s="43" t="s">
        <v>28</v>
      </c>
      <c r="B77" s="12">
        <f>+E77+F77+I77</f>
        <v>8349</v>
      </c>
      <c r="C77" s="27">
        <v>34</v>
      </c>
      <c r="D77" s="27">
        <v>68</v>
      </c>
      <c r="E77" s="27">
        <v>3007</v>
      </c>
      <c r="F77" s="28">
        <v>4105</v>
      </c>
      <c r="G77" s="27">
        <v>143</v>
      </c>
      <c r="H77" s="27">
        <v>286</v>
      </c>
      <c r="I77" s="28">
        <v>1237</v>
      </c>
    </row>
    <row r="78" spans="1:10" ht="15" customHeight="1" x14ac:dyDescent="0.25">
      <c r="A78" s="43" t="s">
        <v>27</v>
      </c>
      <c r="B78" s="12">
        <f>+E78+F78+I78</f>
        <v>13339</v>
      </c>
      <c r="C78" s="24">
        <v>35</v>
      </c>
      <c r="D78" s="25">
        <v>70</v>
      </c>
      <c r="E78" s="24">
        <v>4991</v>
      </c>
      <c r="F78" s="25">
        <v>8248</v>
      </c>
      <c r="G78" s="24">
        <v>15</v>
      </c>
      <c r="H78" s="24">
        <v>30</v>
      </c>
      <c r="I78" s="25">
        <v>100</v>
      </c>
    </row>
    <row r="79" spans="1:10" ht="15" customHeight="1" x14ac:dyDescent="0.25">
      <c r="A79" s="43" t="s">
        <v>54</v>
      </c>
      <c r="B79" s="12">
        <f>+E79+F79+I79</f>
        <v>6325</v>
      </c>
      <c r="C79" s="27">
        <v>2</v>
      </c>
      <c r="D79" s="27">
        <v>4</v>
      </c>
      <c r="E79" s="27">
        <v>274</v>
      </c>
      <c r="F79" s="27">
        <v>3988</v>
      </c>
      <c r="G79" s="27">
        <v>54</v>
      </c>
      <c r="H79" s="27">
        <v>108</v>
      </c>
      <c r="I79" s="28">
        <v>2063</v>
      </c>
    </row>
    <row r="80" spans="1:10" ht="15.75" customHeight="1" x14ac:dyDescent="0.25">
      <c r="A80" s="42" t="s">
        <v>29</v>
      </c>
      <c r="B80" s="12">
        <f t="shared" ref="B80:I80" si="20">SUM(B81:B84)</f>
        <v>469412</v>
      </c>
      <c r="C80" s="12">
        <f t="shared" si="20"/>
        <v>192</v>
      </c>
      <c r="D80" s="12">
        <f t="shared" si="20"/>
        <v>3778</v>
      </c>
      <c r="E80" s="12">
        <f t="shared" si="20"/>
        <v>97106</v>
      </c>
      <c r="F80" s="12">
        <f t="shared" si="20"/>
        <v>343847</v>
      </c>
      <c r="G80" s="12">
        <f t="shared" si="20"/>
        <v>252</v>
      </c>
      <c r="H80" s="12">
        <f t="shared" si="20"/>
        <v>3603</v>
      </c>
      <c r="I80" s="49">
        <f t="shared" si="20"/>
        <v>28459</v>
      </c>
      <c r="J80" s="50"/>
    </row>
    <row r="81" spans="1:10" ht="14.25" customHeight="1" x14ac:dyDescent="0.25">
      <c r="A81" s="43" t="s">
        <v>9</v>
      </c>
      <c r="B81" s="12">
        <f>+E81+F81+I81</f>
        <v>120897</v>
      </c>
      <c r="C81" s="24">
        <v>82</v>
      </c>
      <c r="D81" s="25">
        <v>683</v>
      </c>
      <c r="E81" s="24">
        <v>41313</v>
      </c>
      <c r="F81" s="25">
        <v>73149</v>
      </c>
      <c r="G81" s="24">
        <v>61</v>
      </c>
      <c r="H81" s="24">
        <v>1211</v>
      </c>
      <c r="I81" s="25">
        <v>6435</v>
      </c>
    </row>
    <row r="82" spans="1:10" ht="18" customHeight="1" x14ac:dyDescent="0.25">
      <c r="A82" s="43" t="s">
        <v>28</v>
      </c>
      <c r="B82" s="12">
        <f>+E82+F82+I82</f>
        <v>102515</v>
      </c>
      <c r="C82" s="27">
        <v>40</v>
      </c>
      <c r="D82" s="28">
        <v>1344</v>
      </c>
      <c r="E82" s="27">
        <v>19935</v>
      </c>
      <c r="F82" s="28">
        <v>74304</v>
      </c>
      <c r="G82" s="27">
        <v>77</v>
      </c>
      <c r="H82" s="27">
        <v>1018</v>
      </c>
      <c r="I82" s="28">
        <v>8276</v>
      </c>
    </row>
    <row r="83" spans="1:10" ht="15" customHeight="1" x14ac:dyDescent="0.25">
      <c r="A83" s="43" t="s">
        <v>27</v>
      </c>
      <c r="B83" s="12">
        <f>+E83+F83+I83</f>
        <v>125009</v>
      </c>
      <c r="C83" s="24">
        <v>43</v>
      </c>
      <c r="D83" s="25">
        <v>1071</v>
      </c>
      <c r="E83" s="24">
        <v>23049</v>
      </c>
      <c r="F83" s="25">
        <v>91293</v>
      </c>
      <c r="G83" s="24">
        <v>91</v>
      </c>
      <c r="H83" s="24">
        <v>1073</v>
      </c>
      <c r="I83" s="25">
        <v>10667</v>
      </c>
    </row>
    <row r="84" spans="1:10" ht="14.25" customHeight="1" x14ac:dyDescent="0.25">
      <c r="A84" s="43" t="s">
        <v>54</v>
      </c>
      <c r="B84" s="12">
        <f>+E84+F84+I84</f>
        <v>120991</v>
      </c>
      <c r="C84" s="27">
        <v>27</v>
      </c>
      <c r="D84" s="27">
        <v>680</v>
      </c>
      <c r="E84" s="27">
        <v>12809</v>
      </c>
      <c r="F84" s="27">
        <v>105101</v>
      </c>
      <c r="G84" s="27">
        <v>23</v>
      </c>
      <c r="H84" s="27">
        <v>301</v>
      </c>
      <c r="I84" s="28">
        <v>3081</v>
      </c>
    </row>
    <row r="85" spans="1:10" ht="19.149999999999999" customHeight="1" x14ac:dyDescent="0.25">
      <c r="A85" s="42" t="s">
        <v>17</v>
      </c>
      <c r="B85" s="12">
        <f t="shared" ref="B85:I85" si="21">SUM(B86:B89)</f>
        <v>105763</v>
      </c>
      <c r="C85" s="12">
        <f t="shared" si="21"/>
        <v>115</v>
      </c>
      <c r="D85" s="12">
        <f t="shared" si="21"/>
        <v>321</v>
      </c>
      <c r="E85" s="12">
        <f t="shared" si="21"/>
        <v>42771</v>
      </c>
      <c r="F85" s="12">
        <f t="shared" si="21"/>
        <v>54596</v>
      </c>
      <c r="G85" s="12">
        <f t="shared" si="21"/>
        <v>91</v>
      </c>
      <c r="H85" s="12">
        <f t="shared" si="21"/>
        <v>190</v>
      </c>
      <c r="I85" s="49">
        <f t="shared" si="21"/>
        <v>8396</v>
      </c>
      <c r="J85" s="50"/>
    </row>
    <row r="86" spans="1:10" ht="17.25" customHeight="1" x14ac:dyDescent="0.25">
      <c r="A86" s="43" t="s">
        <v>9</v>
      </c>
      <c r="B86" s="12">
        <f>+E86+F86+I86</f>
        <v>26154</v>
      </c>
      <c r="C86" s="24">
        <v>32</v>
      </c>
      <c r="D86" s="37">
        <v>50</v>
      </c>
      <c r="E86" s="24">
        <v>9647</v>
      </c>
      <c r="F86" s="38">
        <v>15535</v>
      </c>
      <c r="G86" s="24">
        <v>23</v>
      </c>
      <c r="H86" s="24">
        <v>40</v>
      </c>
      <c r="I86" s="25">
        <v>972</v>
      </c>
    </row>
    <row r="87" spans="1:10" ht="15.75" customHeight="1" x14ac:dyDescent="0.25">
      <c r="A87" s="43" t="s">
        <v>28</v>
      </c>
      <c r="B87" s="12">
        <f>+E87+F87+I87</f>
        <v>20190</v>
      </c>
      <c r="C87" s="27">
        <v>27</v>
      </c>
      <c r="D87" s="28">
        <v>71</v>
      </c>
      <c r="E87" s="27">
        <v>6982</v>
      </c>
      <c r="F87" s="28">
        <v>10427</v>
      </c>
      <c r="G87" s="27">
        <v>22</v>
      </c>
      <c r="H87" s="27">
        <v>96</v>
      </c>
      <c r="I87" s="28">
        <v>2781</v>
      </c>
    </row>
    <row r="88" spans="1:10" ht="14.25" customHeight="1" x14ac:dyDescent="0.25">
      <c r="A88" s="43" t="s">
        <v>27</v>
      </c>
      <c r="B88" s="12">
        <f>+E88+F88+I88</f>
        <v>28965</v>
      </c>
      <c r="C88" s="24">
        <v>31</v>
      </c>
      <c r="D88" s="25">
        <v>141</v>
      </c>
      <c r="E88" s="24">
        <v>15676</v>
      </c>
      <c r="F88" s="25">
        <v>11650</v>
      </c>
      <c r="G88" s="24">
        <v>25</v>
      </c>
      <c r="H88" s="24">
        <v>31</v>
      </c>
      <c r="I88" s="25">
        <v>1639</v>
      </c>
    </row>
    <row r="89" spans="1:10" ht="15" customHeight="1" x14ac:dyDescent="0.25">
      <c r="A89" s="43" t="s">
        <v>54</v>
      </c>
      <c r="B89" s="12">
        <f>+E89+F89+I89</f>
        <v>30454</v>
      </c>
      <c r="C89" s="27">
        <v>25</v>
      </c>
      <c r="D89" s="27">
        <v>59</v>
      </c>
      <c r="E89" s="27">
        <v>10466</v>
      </c>
      <c r="F89" s="27">
        <v>16984</v>
      </c>
      <c r="G89" s="27">
        <v>21</v>
      </c>
      <c r="H89" s="27">
        <v>23</v>
      </c>
      <c r="I89" s="28">
        <v>3004</v>
      </c>
    </row>
    <row r="90" spans="1:10" ht="19.149999999999999" customHeight="1" x14ac:dyDescent="0.25">
      <c r="A90" s="42" t="s">
        <v>18</v>
      </c>
      <c r="B90" s="12">
        <f>SUM(B91:B94)</f>
        <v>11506</v>
      </c>
      <c r="C90" s="12">
        <f t="shared" ref="C90:H90" si="22">SUM(C91:C94)</f>
        <v>4</v>
      </c>
      <c r="D90" s="12">
        <f t="shared" si="22"/>
        <v>38</v>
      </c>
      <c r="E90" s="12">
        <f t="shared" si="22"/>
        <v>2881</v>
      </c>
      <c r="F90" s="12">
        <f t="shared" si="22"/>
        <v>7781</v>
      </c>
      <c r="G90" s="12">
        <f t="shared" si="22"/>
        <v>6</v>
      </c>
      <c r="H90" s="12">
        <f t="shared" si="22"/>
        <v>46</v>
      </c>
      <c r="I90" s="18">
        <f>SUM(I91:I94)</f>
        <v>844</v>
      </c>
      <c r="J90" s="50"/>
    </row>
    <row r="91" spans="1:10" ht="16.5" customHeight="1" x14ac:dyDescent="0.25">
      <c r="A91" s="43" t="s">
        <v>9</v>
      </c>
      <c r="B91" s="12">
        <f>+E91+F91+I91</f>
        <v>2017</v>
      </c>
      <c r="C91" s="24">
        <v>1</v>
      </c>
      <c r="D91" s="25">
        <v>6</v>
      </c>
      <c r="E91" s="24">
        <v>804</v>
      </c>
      <c r="F91" s="25">
        <v>1075</v>
      </c>
      <c r="G91" s="24">
        <v>2</v>
      </c>
      <c r="H91" s="24">
        <v>16</v>
      </c>
      <c r="I91" s="61">
        <v>138</v>
      </c>
    </row>
    <row r="92" spans="1:10" ht="14.25" customHeight="1" x14ac:dyDescent="0.25">
      <c r="A92" s="43" t="s">
        <v>28</v>
      </c>
      <c r="B92" s="12">
        <f>+E92+F92+I92</f>
        <v>1886</v>
      </c>
      <c r="C92" s="27">
        <v>2</v>
      </c>
      <c r="D92" s="28">
        <v>2</v>
      </c>
      <c r="E92" s="27">
        <v>650</v>
      </c>
      <c r="F92" s="28">
        <v>1228</v>
      </c>
      <c r="G92" s="27">
        <v>1</v>
      </c>
      <c r="H92" s="27">
        <v>1</v>
      </c>
      <c r="I92" s="28">
        <v>8</v>
      </c>
    </row>
    <row r="93" spans="1:10" ht="15.75" customHeight="1" x14ac:dyDescent="0.25">
      <c r="A93" s="43" t="s">
        <v>27</v>
      </c>
      <c r="B93" s="12">
        <f>+E93+F93+I93</f>
        <v>4609</v>
      </c>
      <c r="C93" s="24">
        <v>1</v>
      </c>
      <c r="D93" s="25">
        <v>30</v>
      </c>
      <c r="E93" s="24">
        <v>1427</v>
      </c>
      <c r="F93" s="25">
        <v>3179</v>
      </c>
      <c r="G93" s="24">
        <v>1</v>
      </c>
      <c r="H93" s="24">
        <v>1</v>
      </c>
      <c r="I93" s="61">
        <v>3</v>
      </c>
    </row>
    <row r="94" spans="1:10" ht="14.25" customHeight="1" x14ac:dyDescent="0.25">
      <c r="A94" s="43" t="s">
        <v>54</v>
      </c>
      <c r="B94" s="12">
        <f>+E94+F94+I94</f>
        <v>2994</v>
      </c>
      <c r="C94" s="24">
        <v>0</v>
      </c>
      <c r="D94" s="25">
        <v>0</v>
      </c>
      <c r="E94" s="24">
        <v>0</v>
      </c>
      <c r="F94" s="27">
        <v>2299</v>
      </c>
      <c r="G94" s="27">
        <v>2</v>
      </c>
      <c r="H94" s="27">
        <v>28</v>
      </c>
      <c r="I94" s="28">
        <v>695</v>
      </c>
    </row>
    <row r="95" spans="1:10" ht="18" customHeight="1" x14ac:dyDescent="0.25">
      <c r="A95" s="42" t="s">
        <v>11</v>
      </c>
      <c r="B95" s="12">
        <f t="shared" ref="B95:I95" si="23">SUM(B96:B99)</f>
        <v>131261</v>
      </c>
      <c r="C95" s="12">
        <f t="shared" si="23"/>
        <v>31</v>
      </c>
      <c r="D95" s="12">
        <f t="shared" si="23"/>
        <v>96</v>
      </c>
      <c r="E95" s="12">
        <f t="shared" si="23"/>
        <v>27394</v>
      </c>
      <c r="F95" s="12">
        <f t="shared" si="23"/>
        <v>69867</v>
      </c>
      <c r="G95" s="12">
        <f t="shared" si="23"/>
        <v>41</v>
      </c>
      <c r="H95" s="12">
        <f t="shared" si="23"/>
        <v>341</v>
      </c>
      <c r="I95" s="18">
        <f t="shared" si="23"/>
        <v>34000</v>
      </c>
      <c r="J95" s="50"/>
    </row>
    <row r="96" spans="1:10" ht="19.5" customHeight="1" x14ac:dyDescent="0.25">
      <c r="A96" s="43" t="s">
        <v>9</v>
      </c>
      <c r="B96" s="12">
        <f>+E96+F96+I96</f>
        <v>25826</v>
      </c>
      <c r="C96" s="27">
        <v>6</v>
      </c>
      <c r="D96" s="28">
        <v>10</v>
      </c>
      <c r="E96" s="27">
        <v>11371</v>
      </c>
      <c r="F96" s="28">
        <v>10290</v>
      </c>
      <c r="G96" s="27">
        <v>18</v>
      </c>
      <c r="H96" s="27">
        <v>56</v>
      </c>
      <c r="I96" s="28">
        <v>4165</v>
      </c>
    </row>
    <row r="97" spans="1:11" ht="15" customHeight="1" x14ac:dyDescent="0.25">
      <c r="A97" s="43" t="s">
        <v>28</v>
      </c>
      <c r="B97" s="12">
        <f>+E97+F97+I97</f>
        <v>43383</v>
      </c>
      <c r="C97" s="24">
        <v>13</v>
      </c>
      <c r="D97" s="25">
        <v>55</v>
      </c>
      <c r="E97" s="24">
        <v>9013</v>
      </c>
      <c r="F97" s="25">
        <v>23284</v>
      </c>
      <c r="G97" s="24">
        <v>11</v>
      </c>
      <c r="H97" s="24">
        <v>173</v>
      </c>
      <c r="I97" s="25">
        <v>11086</v>
      </c>
      <c r="K97" s="25"/>
    </row>
    <row r="98" spans="1:11" ht="12" customHeight="1" x14ac:dyDescent="0.25">
      <c r="A98" s="43" t="s">
        <v>27</v>
      </c>
      <c r="B98" s="12">
        <f>+E98+F98+I98</f>
        <v>28404</v>
      </c>
      <c r="C98" s="2">
        <v>7</v>
      </c>
      <c r="D98" s="2">
        <v>16</v>
      </c>
      <c r="E98" s="2">
        <v>3602</v>
      </c>
      <c r="F98" s="2">
        <v>19506</v>
      </c>
      <c r="G98" s="2">
        <v>7</v>
      </c>
      <c r="H98" s="2">
        <v>8</v>
      </c>
      <c r="I98" s="17">
        <v>5296</v>
      </c>
    </row>
    <row r="99" spans="1:11" ht="13.5" customHeight="1" x14ac:dyDescent="0.25">
      <c r="A99" s="43" t="s">
        <v>54</v>
      </c>
      <c r="B99" s="12">
        <f>+E99+F99+I99</f>
        <v>33648</v>
      </c>
      <c r="C99" s="27">
        <v>5</v>
      </c>
      <c r="D99" s="27">
        <v>15</v>
      </c>
      <c r="E99" s="27">
        <v>3408</v>
      </c>
      <c r="F99" s="27">
        <v>16787</v>
      </c>
      <c r="G99" s="27">
        <v>5</v>
      </c>
      <c r="H99" s="27">
        <v>104</v>
      </c>
      <c r="I99" s="28">
        <v>13453</v>
      </c>
    </row>
    <row r="100" spans="1:11" ht="18" customHeight="1" x14ac:dyDescent="0.25">
      <c r="A100" s="42" t="s">
        <v>23</v>
      </c>
      <c r="B100" s="12">
        <f t="shared" ref="B100:I100" si="24">SUM(B101:B104)</f>
        <v>3915</v>
      </c>
      <c r="C100" s="12">
        <f t="shared" si="24"/>
        <v>5</v>
      </c>
      <c r="D100" s="12">
        <f t="shared" si="24"/>
        <v>15</v>
      </c>
      <c r="E100" s="12">
        <f t="shared" si="24"/>
        <v>3362</v>
      </c>
      <c r="F100" s="12">
        <f t="shared" si="24"/>
        <v>476</v>
      </c>
      <c r="G100" s="12">
        <f t="shared" si="24"/>
        <v>1</v>
      </c>
      <c r="H100" s="12">
        <f t="shared" si="24"/>
        <v>1</v>
      </c>
      <c r="I100" s="49">
        <f t="shared" si="24"/>
        <v>77</v>
      </c>
      <c r="J100" s="50"/>
    </row>
    <row r="101" spans="1:11" ht="21" customHeight="1" x14ac:dyDescent="0.25">
      <c r="A101" s="43" t="s">
        <v>9</v>
      </c>
      <c r="B101" s="12">
        <f>+E101+F101+I101</f>
        <v>73</v>
      </c>
      <c r="C101" s="27">
        <v>1</v>
      </c>
      <c r="D101" s="28">
        <v>1</v>
      </c>
      <c r="E101" s="27">
        <v>73</v>
      </c>
      <c r="F101" s="28">
        <v>0</v>
      </c>
      <c r="G101" s="27">
        <v>0</v>
      </c>
      <c r="H101" s="27">
        <v>0</v>
      </c>
      <c r="I101" s="28">
        <v>0</v>
      </c>
      <c r="K101" s="1"/>
    </row>
    <row r="102" spans="1:11" ht="14.25" customHeight="1" x14ac:dyDescent="0.25">
      <c r="A102" s="43" t="s">
        <v>28</v>
      </c>
      <c r="B102" s="12">
        <f>+E102+F102+I102</f>
        <v>1071</v>
      </c>
      <c r="C102" s="24">
        <v>2</v>
      </c>
      <c r="D102" s="25">
        <v>2</v>
      </c>
      <c r="E102" s="24">
        <v>836</v>
      </c>
      <c r="F102" s="25">
        <v>158</v>
      </c>
      <c r="G102" s="24">
        <v>1</v>
      </c>
      <c r="H102" s="24">
        <v>1</v>
      </c>
      <c r="I102" s="25">
        <v>77</v>
      </c>
    </row>
    <row r="103" spans="1:11" ht="14.25" customHeight="1" x14ac:dyDescent="0.25">
      <c r="A103" s="43" t="s">
        <v>27</v>
      </c>
      <c r="B103" s="12">
        <f>+E103+F103+I103</f>
        <v>63</v>
      </c>
      <c r="C103" s="2">
        <v>0</v>
      </c>
      <c r="D103" s="2">
        <v>0</v>
      </c>
      <c r="E103" s="2">
        <v>0</v>
      </c>
      <c r="F103" s="2">
        <v>63</v>
      </c>
      <c r="G103" s="2">
        <v>0</v>
      </c>
      <c r="H103" s="2">
        <v>0</v>
      </c>
      <c r="I103" s="17">
        <v>0</v>
      </c>
    </row>
    <row r="104" spans="1:11" ht="15" customHeight="1" x14ac:dyDescent="0.25">
      <c r="A104" s="43" t="s">
        <v>54</v>
      </c>
      <c r="B104" s="12">
        <f>+E104+F104+I104</f>
        <v>2708</v>
      </c>
      <c r="C104" s="27">
        <v>2</v>
      </c>
      <c r="D104" s="27">
        <v>12</v>
      </c>
      <c r="E104" s="27">
        <v>2453</v>
      </c>
      <c r="F104" s="27">
        <v>255</v>
      </c>
      <c r="G104" s="27">
        <v>0</v>
      </c>
      <c r="H104" s="27">
        <v>0</v>
      </c>
      <c r="I104" s="28">
        <v>0</v>
      </c>
    </row>
    <row r="105" spans="1:11" ht="18" customHeight="1" x14ac:dyDescent="0.25">
      <c r="A105" s="42" t="s">
        <v>12</v>
      </c>
      <c r="B105" s="12">
        <f t="shared" ref="B105:I105" si="25">SUM(B106:B109)</f>
        <v>26021</v>
      </c>
      <c r="C105" s="12">
        <f t="shared" si="25"/>
        <v>5</v>
      </c>
      <c r="D105" s="12">
        <f t="shared" si="25"/>
        <v>44</v>
      </c>
      <c r="E105" s="12">
        <f t="shared" si="25"/>
        <v>1465</v>
      </c>
      <c r="F105" s="12">
        <f t="shared" si="25"/>
        <v>22519</v>
      </c>
      <c r="G105" s="12">
        <f t="shared" si="25"/>
        <v>19</v>
      </c>
      <c r="H105" s="12">
        <f t="shared" si="25"/>
        <v>302</v>
      </c>
      <c r="I105" s="49">
        <f t="shared" si="25"/>
        <v>2037</v>
      </c>
      <c r="J105" s="50"/>
    </row>
    <row r="106" spans="1:11" ht="17.25" customHeight="1" x14ac:dyDescent="0.25">
      <c r="A106" s="43" t="s">
        <v>9</v>
      </c>
      <c r="B106" s="12">
        <f>+E106+F106+I106</f>
        <v>4117</v>
      </c>
      <c r="C106" s="27">
        <v>1</v>
      </c>
      <c r="D106" s="28">
        <v>8</v>
      </c>
      <c r="E106" s="27">
        <v>198</v>
      </c>
      <c r="F106" s="28">
        <v>3497</v>
      </c>
      <c r="G106" s="27">
        <v>4</v>
      </c>
      <c r="H106" s="27">
        <v>32</v>
      </c>
      <c r="I106" s="28">
        <v>422</v>
      </c>
    </row>
    <row r="107" spans="1:11" ht="15" customHeight="1" x14ac:dyDescent="0.25">
      <c r="A107" s="43" t="s">
        <v>28</v>
      </c>
      <c r="B107" s="12">
        <f>+E107+F107+I107</f>
        <v>4108</v>
      </c>
      <c r="C107" s="24">
        <v>2</v>
      </c>
      <c r="D107" s="25">
        <v>6</v>
      </c>
      <c r="E107" s="24">
        <v>139</v>
      </c>
      <c r="F107" s="25">
        <v>3116</v>
      </c>
      <c r="G107" s="24">
        <v>12</v>
      </c>
      <c r="H107" s="24">
        <v>248</v>
      </c>
      <c r="I107" s="25">
        <v>853</v>
      </c>
      <c r="K107" s="25"/>
    </row>
    <row r="108" spans="1:11" ht="15.75" customHeight="1" x14ac:dyDescent="0.25">
      <c r="A108" s="43" t="s">
        <v>27</v>
      </c>
      <c r="B108" s="12">
        <f>+E108+F108+I108</f>
        <v>11271</v>
      </c>
      <c r="C108" s="2">
        <v>2</v>
      </c>
      <c r="D108" s="2">
        <v>30</v>
      </c>
      <c r="E108" s="2">
        <v>1128</v>
      </c>
      <c r="F108" s="2">
        <v>9712</v>
      </c>
      <c r="G108" s="2">
        <v>2</v>
      </c>
      <c r="H108" s="2">
        <v>16</v>
      </c>
      <c r="I108" s="17">
        <v>431</v>
      </c>
    </row>
    <row r="109" spans="1:11" ht="15.75" customHeight="1" x14ac:dyDescent="0.25">
      <c r="A109" s="43" t="s">
        <v>54</v>
      </c>
      <c r="B109" s="12">
        <f>+E109+F109+I109</f>
        <v>6525</v>
      </c>
      <c r="C109" s="27">
        <v>0</v>
      </c>
      <c r="D109" s="27">
        <v>0</v>
      </c>
      <c r="E109" s="27">
        <v>0</v>
      </c>
      <c r="F109" s="27">
        <v>6194</v>
      </c>
      <c r="G109" s="27">
        <v>1</v>
      </c>
      <c r="H109" s="27">
        <v>6</v>
      </c>
      <c r="I109" s="28">
        <v>331</v>
      </c>
    </row>
    <row r="110" spans="1:11" ht="18" customHeight="1" x14ac:dyDescent="0.25">
      <c r="A110" s="42" t="s">
        <v>19</v>
      </c>
      <c r="B110" s="12">
        <f>SUM(B111:B112)</f>
        <v>418</v>
      </c>
      <c r="C110" s="12">
        <f t="shared" ref="C110:I110" si="26">SUM(C111:C112)</f>
        <v>0</v>
      </c>
      <c r="D110" s="12">
        <f t="shared" si="26"/>
        <v>0</v>
      </c>
      <c r="E110" s="12">
        <f t="shared" si="26"/>
        <v>0</v>
      </c>
      <c r="F110" s="12">
        <f>SUM(F111:F112)</f>
        <v>418</v>
      </c>
      <c r="G110" s="12">
        <f t="shared" si="26"/>
        <v>0</v>
      </c>
      <c r="H110" s="12">
        <f t="shared" si="26"/>
        <v>0</v>
      </c>
      <c r="I110" s="49">
        <f t="shared" si="26"/>
        <v>0</v>
      </c>
      <c r="J110" s="50"/>
    </row>
    <row r="111" spans="1:11" ht="16.5" customHeight="1" x14ac:dyDescent="0.25">
      <c r="A111" s="43" t="s">
        <v>28</v>
      </c>
      <c r="B111" s="12">
        <f>+E111+F111+I111</f>
        <v>251</v>
      </c>
      <c r="C111" s="24">
        <v>0</v>
      </c>
      <c r="D111" s="25">
        <v>0</v>
      </c>
      <c r="E111" s="24">
        <v>0</v>
      </c>
      <c r="F111" s="25">
        <v>251</v>
      </c>
      <c r="G111" s="31">
        <v>0</v>
      </c>
      <c r="H111" s="31">
        <v>0</v>
      </c>
      <c r="I111" s="33">
        <v>0</v>
      </c>
    </row>
    <row r="112" spans="1:11" ht="16.5" customHeight="1" x14ac:dyDescent="0.25">
      <c r="A112" s="43" t="s">
        <v>54</v>
      </c>
      <c r="B112" s="12">
        <f>+E112+F112+I112</f>
        <v>167</v>
      </c>
      <c r="C112" s="27">
        <v>0</v>
      </c>
      <c r="D112" s="27">
        <v>0</v>
      </c>
      <c r="E112" s="27">
        <v>0</v>
      </c>
      <c r="F112" s="27">
        <v>167</v>
      </c>
      <c r="G112" s="27">
        <v>0</v>
      </c>
      <c r="H112" s="27">
        <v>0</v>
      </c>
      <c r="I112" s="28">
        <v>0</v>
      </c>
    </row>
    <row r="113" spans="1:13" ht="20.25" customHeight="1" x14ac:dyDescent="0.25">
      <c r="A113" s="42" t="s">
        <v>20</v>
      </c>
      <c r="B113" s="12">
        <f>SUM(B114:B117)</f>
        <v>17575</v>
      </c>
      <c r="C113" s="12">
        <f t="shared" ref="C113:E113" si="27">SUM(C114:C117)</f>
        <v>2</v>
      </c>
      <c r="D113" s="12">
        <f t="shared" si="27"/>
        <v>65</v>
      </c>
      <c r="E113" s="12">
        <f t="shared" si="27"/>
        <v>942</v>
      </c>
      <c r="F113" s="12">
        <f>SUM(F114:F117)</f>
        <v>15103</v>
      </c>
      <c r="G113" s="12">
        <f>SUM(G114:G117)</f>
        <v>3</v>
      </c>
      <c r="H113" s="12">
        <f>SUM(H114:H117)</f>
        <v>239</v>
      </c>
      <c r="I113" s="49">
        <f>SUM(I114:I117)</f>
        <v>1530</v>
      </c>
      <c r="J113" s="50"/>
    </row>
    <row r="114" spans="1:13" ht="15" customHeight="1" x14ac:dyDescent="0.25">
      <c r="A114" s="43" t="s">
        <v>9</v>
      </c>
      <c r="B114" s="12">
        <f>+E114+F114+I114</f>
        <v>7624</v>
      </c>
      <c r="C114" s="27">
        <v>2</v>
      </c>
      <c r="D114" s="25">
        <v>65</v>
      </c>
      <c r="E114" s="24">
        <v>942</v>
      </c>
      <c r="F114" s="25">
        <v>6682</v>
      </c>
      <c r="G114" s="24">
        <v>0</v>
      </c>
      <c r="H114" s="24">
        <v>0</v>
      </c>
      <c r="I114" s="25">
        <v>0</v>
      </c>
    </row>
    <row r="115" spans="1:13" ht="15" customHeight="1" x14ac:dyDescent="0.25">
      <c r="A115" s="43" t="s">
        <v>28</v>
      </c>
      <c r="B115" s="12">
        <f>+E115+F115+I115</f>
        <v>4193</v>
      </c>
      <c r="C115" s="27">
        <v>0</v>
      </c>
      <c r="D115" s="2">
        <v>0</v>
      </c>
      <c r="E115" s="2">
        <v>0</v>
      </c>
      <c r="F115" s="2">
        <v>4193</v>
      </c>
      <c r="G115" s="2">
        <v>0</v>
      </c>
      <c r="H115" s="2">
        <v>0</v>
      </c>
      <c r="I115" s="17">
        <v>0</v>
      </c>
    </row>
    <row r="116" spans="1:13" ht="15" customHeight="1" x14ac:dyDescent="0.25">
      <c r="A116" s="43" t="s">
        <v>27</v>
      </c>
      <c r="B116" s="12">
        <f>+E116+F116+I116</f>
        <v>4447</v>
      </c>
      <c r="C116" s="27">
        <v>0</v>
      </c>
      <c r="D116" s="25">
        <v>0</v>
      </c>
      <c r="E116" s="24">
        <v>0</v>
      </c>
      <c r="F116" s="25">
        <v>2917</v>
      </c>
      <c r="G116" s="24">
        <v>3</v>
      </c>
      <c r="H116" s="24">
        <v>239</v>
      </c>
      <c r="I116" s="25">
        <v>1530</v>
      </c>
      <c r="M116" s="22"/>
    </row>
    <row r="117" spans="1:13" ht="15" customHeight="1" x14ac:dyDescent="0.25">
      <c r="A117" s="43" t="s">
        <v>54</v>
      </c>
      <c r="B117" s="12">
        <f>+E117+F117+I117</f>
        <v>1311</v>
      </c>
      <c r="C117" s="27">
        <v>0</v>
      </c>
      <c r="D117" s="27">
        <v>0</v>
      </c>
      <c r="E117" s="27">
        <v>0</v>
      </c>
      <c r="F117" s="27">
        <v>1311</v>
      </c>
      <c r="G117" s="27">
        <v>0</v>
      </c>
      <c r="H117" s="27">
        <v>0</v>
      </c>
      <c r="I117" s="28">
        <v>0</v>
      </c>
      <c r="M117" s="22"/>
    </row>
    <row r="118" spans="1:13" ht="22.5" customHeight="1" x14ac:dyDescent="0.25">
      <c r="A118" s="42" t="s">
        <v>13</v>
      </c>
      <c r="B118" s="12">
        <f t="shared" ref="B118:I118" si="28">SUM(B119:B122)</f>
        <v>3002</v>
      </c>
      <c r="C118" s="12">
        <f t="shared" si="28"/>
        <v>18</v>
      </c>
      <c r="D118" s="12">
        <f t="shared" si="28"/>
        <v>18</v>
      </c>
      <c r="E118" s="12">
        <f t="shared" si="28"/>
        <v>1144</v>
      </c>
      <c r="F118" s="12">
        <f t="shared" si="28"/>
        <v>793</v>
      </c>
      <c r="G118" s="12">
        <f t="shared" si="28"/>
        <v>33</v>
      </c>
      <c r="H118" s="12">
        <f t="shared" si="28"/>
        <v>33</v>
      </c>
      <c r="I118" s="49">
        <f t="shared" si="28"/>
        <v>1065</v>
      </c>
      <c r="J118" s="50"/>
      <c r="K118" s="22"/>
    </row>
    <row r="119" spans="1:13" ht="19.5" customHeight="1" x14ac:dyDescent="0.25">
      <c r="A119" s="43" t="s">
        <v>9</v>
      </c>
      <c r="B119" s="12">
        <f>+E119+F119+I119</f>
        <v>616</v>
      </c>
      <c r="C119" s="27">
        <v>4</v>
      </c>
      <c r="D119" s="28">
        <v>4</v>
      </c>
      <c r="E119" s="27">
        <v>106</v>
      </c>
      <c r="F119" s="28">
        <v>310</v>
      </c>
      <c r="G119" s="27">
        <v>7</v>
      </c>
      <c r="H119" s="27">
        <v>7</v>
      </c>
      <c r="I119" s="28">
        <v>200</v>
      </c>
      <c r="L119" s="22"/>
    </row>
    <row r="120" spans="1:13" ht="16.5" customHeight="1" x14ac:dyDescent="0.25">
      <c r="A120" s="43" t="s">
        <v>28</v>
      </c>
      <c r="B120" s="12">
        <f>+E120+F120+I120</f>
        <v>725</v>
      </c>
      <c r="C120" s="24">
        <v>5</v>
      </c>
      <c r="D120" s="25">
        <v>5</v>
      </c>
      <c r="E120" s="24">
        <v>224</v>
      </c>
      <c r="F120" s="25">
        <v>150</v>
      </c>
      <c r="G120" s="24">
        <v>13</v>
      </c>
      <c r="H120" s="24">
        <v>13</v>
      </c>
      <c r="I120" s="25">
        <v>351</v>
      </c>
    </row>
    <row r="121" spans="1:13" ht="18" customHeight="1" x14ac:dyDescent="0.25">
      <c r="A121" s="43" t="s">
        <v>27</v>
      </c>
      <c r="B121" s="12">
        <f>+E121+F121+I121</f>
        <v>587</v>
      </c>
      <c r="C121" s="2">
        <v>1</v>
      </c>
      <c r="D121" s="2">
        <v>1</v>
      </c>
      <c r="E121" s="2">
        <v>206</v>
      </c>
      <c r="F121" s="2">
        <v>272</v>
      </c>
      <c r="G121" s="2">
        <v>5</v>
      </c>
      <c r="H121" s="2">
        <v>5</v>
      </c>
      <c r="I121" s="17">
        <v>109</v>
      </c>
      <c r="L121" s="22"/>
    </row>
    <row r="122" spans="1:13" ht="18" customHeight="1" x14ac:dyDescent="0.25">
      <c r="A122" s="43" t="s">
        <v>54</v>
      </c>
      <c r="B122" s="12">
        <f>+E122+F122+I122</f>
        <v>1074</v>
      </c>
      <c r="C122" s="27">
        <v>8</v>
      </c>
      <c r="D122" s="27">
        <v>8</v>
      </c>
      <c r="E122" s="27">
        <v>608</v>
      </c>
      <c r="F122" s="27">
        <v>61</v>
      </c>
      <c r="G122" s="27">
        <v>8</v>
      </c>
      <c r="H122" s="27">
        <v>8</v>
      </c>
      <c r="I122" s="28">
        <v>405</v>
      </c>
      <c r="L122" s="22"/>
    </row>
    <row r="123" spans="1:13" ht="18" customHeight="1" x14ac:dyDescent="0.25">
      <c r="A123" s="42" t="s">
        <v>14</v>
      </c>
      <c r="B123" s="12">
        <f t="shared" ref="B123:I123" si="29">SUM(B124:B127)</f>
        <v>28683</v>
      </c>
      <c r="C123" s="12">
        <f t="shared" si="29"/>
        <v>14</v>
      </c>
      <c r="D123" s="12">
        <f t="shared" si="29"/>
        <v>14</v>
      </c>
      <c r="E123" s="12">
        <f t="shared" si="29"/>
        <v>2406</v>
      </c>
      <c r="F123" s="12">
        <f t="shared" si="29"/>
        <v>25400</v>
      </c>
      <c r="G123" s="12">
        <f t="shared" si="29"/>
        <v>4</v>
      </c>
      <c r="H123" s="12">
        <f t="shared" si="29"/>
        <v>442</v>
      </c>
      <c r="I123" s="49">
        <f t="shared" si="29"/>
        <v>877</v>
      </c>
      <c r="J123" s="50"/>
    </row>
    <row r="124" spans="1:13" ht="18" customHeight="1" x14ac:dyDescent="0.25">
      <c r="A124" s="43" t="s">
        <v>9</v>
      </c>
      <c r="B124" s="12">
        <f>+E124+F124+I124</f>
        <v>2966</v>
      </c>
      <c r="C124" s="31">
        <v>0</v>
      </c>
      <c r="D124" s="31">
        <v>0</v>
      </c>
      <c r="E124" s="31">
        <v>0</v>
      </c>
      <c r="F124" s="31">
        <v>2962</v>
      </c>
      <c r="G124" s="27">
        <v>1</v>
      </c>
      <c r="H124" s="27">
        <v>1</v>
      </c>
      <c r="I124" s="28">
        <v>4</v>
      </c>
    </row>
    <row r="125" spans="1:13" ht="16.5" customHeight="1" x14ac:dyDescent="0.25">
      <c r="A125" s="43" t="s">
        <v>28</v>
      </c>
      <c r="B125" s="12">
        <f>+E125+F125+I125</f>
        <v>6182</v>
      </c>
      <c r="C125" s="24">
        <v>2</v>
      </c>
      <c r="D125" s="25">
        <v>2</v>
      </c>
      <c r="E125" s="24">
        <v>675</v>
      </c>
      <c r="F125" s="25">
        <v>5107</v>
      </c>
      <c r="G125" s="24">
        <v>1</v>
      </c>
      <c r="H125" s="24">
        <v>300</v>
      </c>
      <c r="I125" s="25">
        <v>400</v>
      </c>
    </row>
    <row r="126" spans="1:13" ht="18.75" customHeight="1" x14ac:dyDescent="0.25">
      <c r="A126" s="43" t="s">
        <v>27</v>
      </c>
      <c r="B126" s="12">
        <f>+E126+F126+I126</f>
        <v>15274</v>
      </c>
      <c r="C126" s="2">
        <v>11</v>
      </c>
      <c r="D126" s="2">
        <v>11</v>
      </c>
      <c r="E126" s="2">
        <v>1684</v>
      </c>
      <c r="F126" s="2">
        <v>13293</v>
      </c>
      <c r="G126" s="2">
        <v>1</v>
      </c>
      <c r="H126" s="2">
        <v>67</v>
      </c>
      <c r="I126" s="17">
        <v>297</v>
      </c>
    </row>
    <row r="127" spans="1:13" ht="18.75" customHeight="1" x14ac:dyDescent="0.25">
      <c r="A127" s="43" t="s">
        <v>54</v>
      </c>
      <c r="B127" s="12">
        <f>+E127+F127+I127</f>
        <v>4261</v>
      </c>
      <c r="C127" s="27">
        <v>1</v>
      </c>
      <c r="D127" s="27">
        <v>1</v>
      </c>
      <c r="E127" s="27">
        <v>47</v>
      </c>
      <c r="F127" s="27">
        <v>4038</v>
      </c>
      <c r="G127" s="27">
        <v>1</v>
      </c>
      <c r="H127" s="27">
        <v>74</v>
      </c>
      <c r="I127" s="28">
        <v>176</v>
      </c>
    </row>
    <row r="128" spans="1:13" ht="23.25" customHeight="1" x14ac:dyDescent="0.25">
      <c r="A128" s="41" t="s">
        <v>52</v>
      </c>
      <c r="B128" s="12"/>
      <c r="C128" s="24"/>
      <c r="D128" s="25"/>
      <c r="E128" s="24"/>
      <c r="F128" s="25"/>
      <c r="G128" s="24"/>
      <c r="H128" s="24"/>
      <c r="I128" s="25"/>
    </row>
    <row r="129" spans="1:10" ht="18" customHeight="1" x14ac:dyDescent="0.25">
      <c r="A129" s="42" t="s">
        <v>30</v>
      </c>
      <c r="B129" s="12">
        <f t="shared" ref="B129:I129" si="30">SUM(B130:B133)</f>
        <v>81229</v>
      </c>
      <c r="C129" s="12">
        <f t="shared" si="30"/>
        <v>47</v>
      </c>
      <c r="D129" s="12">
        <f t="shared" si="30"/>
        <v>154</v>
      </c>
      <c r="E129" s="12">
        <f t="shared" si="30"/>
        <v>19016</v>
      </c>
      <c r="F129" s="12">
        <f t="shared" si="30"/>
        <v>45967</v>
      </c>
      <c r="G129" s="12">
        <f t="shared" si="30"/>
        <v>54</v>
      </c>
      <c r="H129" s="12">
        <f t="shared" si="30"/>
        <v>109</v>
      </c>
      <c r="I129" s="49">
        <f t="shared" si="30"/>
        <v>16246</v>
      </c>
      <c r="J129" s="50"/>
    </row>
    <row r="130" spans="1:10" ht="16.5" customHeight="1" x14ac:dyDescent="0.25">
      <c r="A130" s="43" t="s">
        <v>9</v>
      </c>
      <c r="B130" s="12">
        <f>+E130+F130+I130</f>
        <v>11426</v>
      </c>
      <c r="C130" s="27">
        <v>8</v>
      </c>
      <c r="D130" s="28">
        <v>75</v>
      </c>
      <c r="E130" s="27">
        <v>2859</v>
      </c>
      <c r="F130" s="28">
        <v>7742</v>
      </c>
      <c r="G130" s="27">
        <v>16</v>
      </c>
      <c r="H130" s="27">
        <v>20</v>
      </c>
      <c r="I130" s="28">
        <v>825</v>
      </c>
    </row>
    <row r="131" spans="1:10" ht="16.5" customHeight="1" x14ac:dyDescent="0.25">
      <c r="A131" s="43" t="s">
        <v>28</v>
      </c>
      <c r="B131" s="12">
        <f>+E131+F131+I131</f>
        <v>31757</v>
      </c>
      <c r="C131" s="24">
        <v>18</v>
      </c>
      <c r="D131" s="25">
        <v>41</v>
      </c>
      <c r="E131" s="24">
        <v>8984</v>
      </c>
      <c r="F131" s="25">
        <v>18342</v>
      </c>
      <c r="G131" s="24">
        <v>10</v>
      </c>
      <c r="H131" s="24">
        <v>15</v>
      </c>
      <c r="I131" s="25">
        <v>4431</v>
      </c>
    </row>
    <row r="132" spans="1:10" ht="16.5" customHeight="1" x14ac:dyDescent="0.25">
      <c r="A132" s="43" t="s">
        <v>27</v>
      </c>
      <c r="B132" s="12">
        <f>+E132+F132+I132</f>
        <v>25513</v>
      </c>
      <c r="C132" s="2">
        <v>13</v>
      </c>
      <c r="D132" s="2">
        <v>14</v>
      </c>
      <c r="E132" s="2">
        <v>5316</v>
      </c>
      <c r="F132" s="2">
        <v>10301</v>
      </c>
      <c r="G132" s="2">
        <v>17</v>
      </c>
      <c r="H132" s="2">
        <v>56</v>
      </c>
      <c r="I132" s="17">
        <v>9896</v>
      </c>
    </row>
    <row r="133" spans="1:10" ht="16.5" customHeight="1" x14ac:dyDescent="0.25">
      <c r="A133" s="43" t="s">
        <v>54</v>
      </c>
      <c r="B133" s="12">
        <f>+E133+F133+I133</f>
        <v>12533</v>
      </c>
      <c r="C133" s="27">
        <v>8</v>
      </c>
      <c r="D133" s="27">
        <v>24</v>
      </c>
      <c r="E133" s="27">
        <v>1857</v>
      </c>
      <c r="F133" s="27">
        <v>9582</v>
      </c>
      <c r="G133" s="27">
        <v>11</v>
      </c>
      <c r="H133" s="27">
        <v>18</v>
      </c>
      <c r="I133" s="28">
        <v>1094</v>
      </c>
    </row>
    <row r="134" spans="1:10" ht="18" customHeight="1" x14ac:dyDescent="0.25">
      <c r="A134" s="41" t="s">
        <v>34</v>
      </c>
      <c r="B134" s="12">
        <f t="shared" ref="B134:I134" si="31">B135+B140+B143+B148+B170+B175+B184+B156+B161+B153+B181+B166</f>
        <v>129162</v>
      </c>
      <c r="C134" s="29">
        <f t="shared" si="31"/>
        <v>156</v>
      </c>
      <c r="D134" s="30">
        <f t="shared" si="31"/>
        <v>503</v>
      </c>
      <c r="E134" s="29">
        <f t="shared" si="31"/>
        <v>27103</v>
      </c>
      <c r="F134" s="30">
        <f t="shared" si="31"/>
        <v>92598</v>
      </c>
      <c r="G134" s="29">
        <f t="shared" si="31"/>
        <v>161</v>
      </c>
      <c r="H134" s="29">
        <f t="shared" si="31"/>
        <v>1065</v>
      </c>
      <c r="I134" s="30">
        <f t="shared" si="31"/>
        <v>9461</v>
      </c>
    </row>
    <row r="135" spans="1:10" ht="21" customHeight="1" x14ac:dyDescent="0.25">
      <c r="A135" s="42" t="s">
        <v>8</v>
      </c>
      <c r="B135" s="12">
        <f>SUM(B136:B139)</f>
        <v>16621</v>
      </c>
      <c r="C135" s="12">
        <f t="shared" ref="C135:F135" si="32">SUM(C136:C139)</f>
        <v>104</v>
      </c>
      <c r="D135" s="12">
        <f t="shared" si="32"/>
        <v>104</v>
      </c>
      <c r="E135" s="12">
        <f t="shared" si="32"/>
        <v>6746</v>
      </c>
      <c r="F135" s="12">
        <f t="shared" si="32"/>
        <v>7624</v>
      </c>
      <c r="G135" s="12">
        <f>SUM(G136:G139)</f>
        <v>103</v>
      </c>
      <c r="H135" s="12">
        <f>SUM(H136:H139)</f>
        <v>103</v>
      </c>
      <c r="I135" s="49">
        <f>SUM(I136:I139)</f>
        <v>2251</v>
      </c>
      <c r="J135" s="50"/>
    </row>
    <row r="136" spans="1:10" ht="17.25" customHeight="1" x14ac:dyDescent="0.25">
      <c r="A136" s="43" t="s">
        <v>9</v>
      </c>
      <c r="B136" s="12">
        <f>+E136+F136+I136</f>
        <v>4486</v>
      </c>
      <c r="C136" s="24">
        <v>31</v>
      </c>
      <c r="D136" s="25">
        <v>31</v>
      </c>
      <c r="E136" s="24">
        <v>2309</v>
      </c>
      <c r="F136" s="25">
        <v>1749</v>
      </c>
      <c r="G136" s="24">
        <v>24</v>
      </c>
      <c r="H136" s="24">
        <v>24</v>
      </c>
      <c r="I136" s="25">
        <v>428</v>
      </c>
      <c r="J136" s="50"/>
    </row>
    <row r="137" spans="1:10" ht="17.25" customHeight="1" x14ac:dyDescent="0.25">
      <c r="A137" s="43" t="s">
        <v>28</v>
      </c>
      <c r="B137" s="12">
        <f>+E137+F137+I137</f>
        <v>4191</v>
      </c>
      <c r="C137" s="2">
        <v>21</v>
      </c>
      <c r="D137" s="2">
        <v>21</v>
      </c>
      <c r="E137" s="2">
        <v>1103</v>
      </c>
      <c r="F137" s="2">
        <v>2522</v>
      </c>
      <c r="G137" s="2">
        <v>26</v>
      </c>
      <c r="H137" s="2">
        <v>26</v>
      </c>
      <c r="I137" s="17">
        <v>566</v>
      </c>
    </row>
    <row r="138" spans="1:10" ht="17.25" customHeight="1" x14ac:dyDescent="0.25">
      <c r="A138" s="43" t="s">
        <v>27</v>
      </c>
      <c r="B138" s="12">
        <f>+E138+F138+I138</f>
        <v>3673</v>
      </c>
      <c r="C138" s="24">
        <v>21</v>
      </c>
      <c r="D138" s="25">
        <v>21</v>
      </c>
      <c r="E138" s="24">
        <v>1216</v>
      </c>
      <c r="F138" s="25">
        <v>1427</v>
      </c>
      <c r="G138" s="24">
        <v>26</v>
      </c>
      <c r="H138" s="24">
        <v>26</v>
      </c>
      <c r="I138" s="25">
        <v>1030</v>
      </c>
    </row>
    <row r="139" spans="1:10" ht="17.25" customHeight="1" x14ac:dyDescent="0.25">
      <c r="A139" s="43" t="s">
        <v>54</v>
      </c>
      <c r="B139" s="12">
        <f>+E139+F139+I139</f>
        <v>4271</v>
      </c>
      <c r="C139" s="27">
        <v>31</v>
      </c>
      <c r="D139" s="27">
        <v>31</v>
      </c>
      <c r="E139" s="27">
        <v>2118</v>
      </c>
      <c r="F139" s="27">
        <v>1926</v>
      </c>
      <c r="G139" s="27">
        <v>27</v>
      </c>
      <c r="H139" s="27">
        <v>27</v>
      </c>
      <c r="I139" s="28">
        <v>227</v>
      </c>
    </row>
    <row r="140" spans="1:10" ht="27" customHeight="1" x14ac:dyDescent="0.25">
      <c r="A140" s="42" t="s">
        <v>16</v>
      </c>
      <c r="B140" s="12">
        <f t="shared" ref="B140:I140" si="33">SUM(B141:B142)</f>
        <v>172</v>
      </c>
      <c r="C140" s="12">
        <f t="shared" si="33"/>
        <v>0</v>
      </c>
      <c r="D140" s="12">
        <f t="shared" si="33"/>
        <v>0</v>
      </c>
      <c r="E140" s="12">
        <f t="shared" si="33"/>
        <v>0</v>
      </c>
      <c r="F140" s="12">
        <f t="shared" si="33"/>
        <v>41</v>
      </c>
      <c r="G140" s="12">
        <f t="shared" si="33"/>
        <v>2</v>
      </c>
      <c r="H140" s="12">
        <f t="shared" si="33"/>
        <v>4</v>
      </c>
      <c r="I140" s="49">
        <f t="shared" si="33"/>
        <v>131</v>
      </c>
      <c r="J140" s="50"/>
    </row>
    <row r="141" spans="1:10" ht="19.5" customHeight="1" x14ac:dyDescent="0.25">
      <c r="A141" s="43" t="s">
        <v>9</v>
      </c>
      <c r="B141" s="12">
        <f>+E141+F141+I141</f>
        <v>127</v>
      </c>
      <c r="C141" s="2">
        <v>0</v>
      </c>
      <c r="D141" s="2">
        <v>0</v>
      </c>
      <c r="E141" s="2">
        <v>0</v>
      </c>
      <c r="F141" s="2">
        <v>41</v>
      </c>
      <c r="G141" s="2">
        <v>1</v>
      </c>
      <c r="H141" s="2">
        <v>2</v>
      </c>
      <c r="I141" s="17">
        <v>86</v>
      </c>
    </row>
    <row r="142" spans="1:10" ht="19.5" customHeight="1" x14ac:dyDescent="0.25">
      <c r="A142" s="43" t="s">
        <v>28</v>
      </c>
      <c r="B142" s="12">
        <f>+E142+F142+I142</f>
        <v>45</v>
      </c>
      <c r="C142" s="2">
        <v>0</v>
      </c>
      <c r="D142" s="2">
        <v>0</v>
      </c>
      <c r="E142" s="2">
        <v>0</v>
      </c>
      <c r="F142" s="25">
        <v>0</v>
      </c>
      <c r="G142" s="24">
        <v>1</v>
      </c>
      <c r="H142" s="24">
        <v>2</v>
      </c>
      <c r="I142" s="25">
        <v>45</v>
      </c>
    </row>
    <row r="143" spans="1:10" ht="27" customHeight="1" x14ac:dyDescent="0.25">
      <c r="A143" s="42" t="s">
        <v>29</v>
      </c>
      <c r="B143" s="12">
        <f>SUM(B144:B147)</f>
        <v>48581</v>
      </c>
      <c r="C143" s="12">
        <f t="shared" ref="C143:I143" si="34">SUM(C144:C147)</f>
        <v>23</v>
      </c>
      <c r="D143" s="12">
        <f t="shared" si="34"/>
        <v>328</v>
      </c>
      <c r="E143" s="12">
        <f t="shared" si="34"/>
        <v>9327</v>
      </c>
      <c r="F143" s="12">
        <f t="shared" si="34"/>
        <v>37554</v>
      </c>
      <c r="G143" s="12">
        <f t="shared" si="34"/>
        <v>24</v>
      </c>
      <c r="H143" s="12">
        <f t="shared" si="34"/>
        <v>572</v>
      </c>
      <c r="I143" s="49">
        <f t="shared" si="34"/>
        <v>1700</v>
      </c>
      <c r="J143" s="50"/>
    </row>
    <row r="144" spans="1:10" ht="18" customHeight="1" x14ac:dyDescent="0.25">
      <c r="A144" s="43" t="s">
        <v>9</v>
      </c>
      <c r="B144" s="12">
        <f>+E144+F144+I144</f>
        <v>5436</v>
      </c>
      <c r="C144" s="24">
        <v>2</v>
      </c>
      <c r="D144" s="25">
        <v>42</v>
      </c>
      <c r="E144" s="24">
        <v>507</v>
      </c>
      <c r="F144" s="25">
        <v>4533</v>
      </c>
      <c r="G144" s="24">
        <v>8</v>
      </c>
      <c r="H144" s="24">
        <v>46</v>
      </c>
      <c r="I144" s="25">
        <v>396</v>
      </c>
    </row>
    <row r="145" spans="1:10" ht="18" customHeight="1" x14ac:dyDescent="0.25">
      <c r="A145" s="43" t="s">
        <v>28</v>
      </c>
      <c r="B145" s="12">
        <f>+E145+F145+I145</f>
        <v>11945</v>
      </c>
      <c r="C145" s="2">
        <v>8</v>
      </c>
      <c r="D145" s="2">
        <v>156</v>
      </c>
      <c r="E145" s="2">
        <v>4180</v>
      </c>
      <c r="F145" s="2">
        <v>6562</v>
      </c>
      <c r="G145" s="2">
        <v>9</v>
      </c>
      <c r="H145" s="2">
        <v>492</v>
      </c>
      <c r="I145" s="17">
        <v>1203</v>
      </c>
    </row>
    <row r="146" spans="1:10" ht="18" customHeight="1" x14ac:dyDescent="0.25">
      <c r="A146" s="43" t="s">
        <v>27</v>
      </c>
      <c r="B146" s="12">
        <f>+E146+F146+I146</f>
        <v>13055</v>
      </c>
      <c r="C146" s="24">
        <v>5</v>
      </c>
      <c r="D146" s="25">
        <v>46</v>
      </c>
      <c r="E146" s="24">
        <v>1614</v>
      </c>
      <c r="F146" s="25">
        <v>11402</v>
      </c>
      <c r="G146" s="24">
        <v>3</v>
      </c>
      <c r="H146" s="24">
        <v>16</v>
      </c>
      <c r="I146" s="25">
        <v>39</v>
      </c>
    </row>
    <row r="147" spans="1:10" ht="18" customHeight="1" x14ac:dyDescent="0.25">
      <c r="A147" s="43" t="s">
        <v>54</v>
      </c>
      <c r="B147" s="12">
        <f>+E147+F147+I147</f>
        <v>18145</v>
      </c>
      <c r="C147" s="27">
        <v>8</v>
      </c>
      <c r="D147" s="27">
        <v>84</v>
      </c>
      <c r="E147" s="27">
        <v>3026</v>
      </c>
      <c r="F147" s="27">
        <v>15057</v>
      </c>
      <c r="G147" s="27">
        <v>4</v>
      </c>
      <c r="H147" s="27">
        <v>18</v>
      </c>
      <c r="I147" s="28">
        <v>62</v>
      </c>
    </row>
    <row r="148" spans="1:10" ht="27" customHeight="1" x14ac:dyDescent="0.25">
      <c r="A148" s="42" t="s">
        <v>10</v>
      </c>
      <c r="B148" s="12">
        <f>SUM(B149:B152)</f>
        <v>32637</v>
      </c>
      <c r="C148" s="12">
        <f t="shared" ref="C148:I148" si="35">SUM(C149:C152)</f>
        <v>13</v>
      </c>
      <c r="D148" s="12">
        <f t="shared" si="35"/>
        <v>19</v>
      </c>
      <c r="E148" s="12">
        <f t="shared" si="35"/>
        <v>5844</v>
      </c>
      <c r="F148" s="12">
        <f t="shared" si="35"/>
        <v>26135</v>
      </c>
      <c r="G148" s="12">
        <f t="shared" si="35"/>
        <v>17</v>
      </c>
      <c r="H148" s="12">
        <f t="shared" si="35"/>
        <v>32</v>
      </c>
      <c r="I148" s="49">
        <f t="shared" si="35"/>
        <v>658</v>
      </c>
      <c r="J148" s="50"/>
    </row>
    <row r="149" spans="1:10" ht="18.75" customHeight="1" x14ac:dyDescent="0.25">
      <c r="A149" s="43" t="s">
        <v>9</v>
      </c>
      <c r="B149" s="12">
        <f>+E149+F149+I149</f>
        <v>1535</v>
      </c>
      <c r="C149" s="2">
        <v>5</v>
      </c>
      <c r="D149" s="2">
        <v>5</v>
      </c>
      <c r="E149" s="2">
        <v>515</v>
      </c>
      <c r="F149" s="2">
        <v>970</v>
      </c>
      <c r="G149" s="2">
        <v>6</v>
      </c>
      <c r="H149" s="2">
        <v>13</v>
      </c>
      <c r="I149" s="17">
        <v>50</v>
      </c>
    </row>
    <row r="150" spans="1:10" ht="18.75" customHeight="1" x14ac:dyDescent="0.25">
      <c r="A150" s="43" t="s">
        <v>28</v>
      </c>
      <c r="B150" s="12">
        <f>+E150+F150+I150</f>
        <v>6775</v>
      </c>
      <c r="C150" s="24">
        <v>4</v>
      </c>
      <c r="D150" s="25">
        <v>10</v>
      </c>
      <c r="E150" s="24">
        <v>5113</v>
      </c>
      <c r="F150" s="25">
        <v>1522</v>
      </c>
      <c r="G150" s="24">
        <v>6</v>
      </c>
      <c r="H150" s="24">
        <v>13</v>
      </c>
      <c r="I150" s="25">
        <v>140</v>
      </c>
    </row>
    <row r="151" spans="1:10" ht="18.75" customHeight="1" x14ac:dyDescent="0.25">
      <c r="A151" s="43" t="s">
        <v>27</v>
      </c>
      <c r="B151" s="12">
        <f>+E151+F151+I151</f>
        <v>9980</v>
      </c>
      <c r="C151" s="27">
        <v>2</v>
      </c>
      <c r="D151" s="28">
        <v>2</v>
      </c>
      <c r="E151" s="27">
        <v>10</v>
      </c>
      <c r="F151" s="28">
        <v>9707</v>
      </c>
      <c r="G151" s="24">
        <v>2</v>
      </c>
      <c r="H151" s="27">
        <v>2</v>
      </c>
      <c r="I151" s="28">
        <v>263</v>
      </c>
    </row>
    <row r="152" spans="1:10" ht="18.75" customHeight="1" x14ac:dyDescent="0.25">
      <c r="A152" s="43" t="s">
        <v>54</v>
      </c>
      <c r="B152" s="12">
        <f>+E152+F152+I152</f>
        <v>14347</v>
      </c>
      <c r="C152" s="27">
        <v>2</v>
      </c>
      <c r="D152" s="27">
        <v>2</v>
      </c>
      <c r="E152" s="27">
        <v>206</v>
      </c>
      <c r="F152" s="27">
        <v>13936</v>
      </c>
      <c r="G152" s="27">
        <v>3</v>
      </c>
      <c r="H152" s="27">
        <v>4</v>
      </c>
      <c r="I152" s="28">
        <v>205</v>
      </c>
    </row>
    <row r="153" spans="1:10" ht="20.100000000000001" customHeight="1" x14ac:dyDescent="0.25">
      <c r="A153" s="42" t="s">
        <v>18</v>
      </c>
      <c r="B153" s="12">
        <f t="shared" ref="B153:I153" si="36">SUM(B154:B155)</f>
        <v>520</v>
      </c>
      <c r="C153" s="12">
        <f t="shared" si="36"/>
        <v>1</v>
      </c>
      <c r="D153" s="12">
        <f t="shared" si="36"/>
        <v>1</v>
      </c>
      <c r="E153" s="12">
        <f t="shared" si="36"/>
        <v>416</v>
      </c>
      <c r="F153" s="12">
        <f t="shared" si="36"/>
        <v>0</v>
      </c>
      <c r="G153" s="12">
        <f t="shared" si="36"/>
        <v>1</v>
      </c>
      <c r="H153" s="12">
        <f t="shared" si="36"/>
        <v>1</v>
      </c>
      <c r="I153" s="49">
        <f t="shared" si="36"/>
        <v>104</v>
      </c>
      <c r="J153" s="50"/>
    </row>
    <row r="154" spans="1:10" ht="17.25" customHeight="1" x14ac:dyDescent="0.25">
      <c r="A154" s="43" t="s">
        <v>9</v>
      </c>
      <c r="B154" s="12">
        <f>+E154+F154+I154</f>
        <v>416</v>
      </c>
      <c r="C154" s="2">
        <v>1</v>
      </c>
      <c r="D154" s="2">
        <v>1</v>
      </c>
      <c r="E154" s="2">
        <v>416</v>
      </c>
      <c r="F154" s="2">
        <v>0</v>
      </c>
      <c r="G154" s="2">
        <v>0</v>
      </c>
      <c r="H154" s="2">
        <v>0</v>
      </c>
      <c r="I154" s="17">
        <v>0</v>
      </c>
    </row>
    <row r="155" spans="1:10" ht="17.25" customHeight="1" x14ac:dyDescent="0.25">
      <c r="A155" s="43" t="s">
        <v>28</v>
      </c>
      <c r="B155" s="12">
        <f>+E155+F155+I155</f>
        <v>104</v>
      </c>
      <c r="C155" s="2">
        <v>0</v>
      </c>
      <c r="D155" s="2">
        <v>0</v>
      </c>
      <c r="E155" s="2">
        <v>0</v>
      </c>
      <c r="F155" s="2">
        <v>0</v>
      </c>
      <c r="G155" s="2">
        <v>1</v>
      </c>
      <c r="H155" s="2">
        <v>1</v>
      </c>
      <c r="I155" s="17">
        <v>104</v>
      </c>
    </row>
    <row r="156" spans="1:10" ht="20.100000000000001" customHeight="1" x14ac:dyDescent="0.25">
      <c r="A156" s="42" t="s">
        <v>11</v>
      </c>
      <c r="B156" s="12">
        <f>SUM(B157:B160)</f>
        <v>17082</v>
      </c>
      <c r="C156" s="12">
        <f>SUM(C157:C160)</f>
        <v>2</v>
      </c>
      <c r="D156" s="12">
        <f t="shared" ref="D156:I156" si="37">SUM(D157:D160)</f>
        <v>5</v>
      </c>
      <c r="E156" s="12">
        <f t="shared" si="37"/>
        <v>2121</v>
      </c>
      <c r="F156" s="12">
        <f t="shared" si="37"/>
        <v>14961</v>
      </c>
      <c r="G156" s="12">
        <f t="shared" si="37"/>
        <v>0</v>
      </c>
      <c r="H156" s="12">
        <f t="shared" si="37"/>
        <v>0</v>
      </c>
      <c r="I156" s="49">
        <f t="shared" si="37"/>
        <v>0</v>
      </c>
      <c r="J156" s="50"/>
    </row>
    <row r="157" spans="1:10" ht="15.75" customHeight="1" x14ac:dyDescent="0.25">
      <c r="A157" s="43" t="s">
        <v>9</v>
      </c>
      <c r="B157" s="12">
        <f>+E157+F157+I157</f>
        <v>2481</v>
      </c>
      <c r="C157" s="27">
        <v>1</v>
      </c>
      <c r="D157" s="28">
        <v>4</v>
      </c>
      <c r="E157" s="27">
        <v>1950</v>
      </c>
      <c r="F157" s="28">
        <v>531</v>
      </c>
      <c r="G157" s="27">
        <v>0</v>
      </c>
      <c r="H157" s="27">
        <v>0</v>
      </c>
      <c r="I157" s="28">
        <v>0</v>
      </c>
    </row>
    <row r="158" spans="1:10" ht="15.75" customHeight="1" x14ac:dyDescent="0.25">
      <c r="A158" s="43" t="s">
        <v>28</v>
      </c>
      <c r="B158" s="12">
        <f>+E158+F158+I158</f>
        <v>4789</v>
      </c>
      <c r="C158" s="27">
        <v>1</v>
      </c>
      <c r="D158" s="27">
        <v>1</v>
      </c>
      <c r="E158" s="27">
        <v>171</v>
      </c>
      <c r="F158" s="28">
        <v>4618</v>
      </c>
      <c r="G158" s="24">
        <v>0</v>
      </c>
      <c r="H158" s="24">
        <v>0</v>
      </c>
      <c r="I158" s="25">
        <v>0</v>
      </c>
    </row>
    <row r="159" spans="1:10" ht="15.75" customHeight="1" x14ac:dyDescent="0.25">
      <c r="A159" s="43" t="s">
        <v>27</v>
      </c>
      <c r="B159" s="12">
        <f>+E159+F159+I159</f>
        <v>4941</v>
      </c>
      <c r="C159" s="2">
        <v>0</v>
      </c>
      <c r="D159" s="2">
        <v>0</v>
      </c>
      <c r="E159" s="2">
        <v>0</v>
      </c>
      <c r="F159" s="2">
        <v>4941</v>
      </c>
      <c r="G159" s="2">
        <v>0</v>
      </c>
      <c r="H159" s="2">
        <v>0</v>
      </c>
      <c r="I159" s="17">
        <v>0</v>
      </c>
    </row>
    <row r="160" spans="1:10" ht="15.75" customHeight="1" x14ac:dyDescent="0.25">
      <c r="A160" s="43" t="s">
        <v>54</v>
      </c>
      <c r="B160" s="12">
        <f>+E160+F160+I160</f>
        <v>4871</v>
      </c>
      <c r="C160" s="27">
        <v>0</v>
      </c>
      <c r="D160" s="27">
        <v>0</v>
      </c>
      <c r="E160" s="27">
        <v>0</v>
      </c>
      <c r="F160" s="27">
        <v>4871</v>
      </c>
      <c r="G160" s="27">
        <v>0</v>
      </c>
      <c r="H160" s="27">
        <v>0</v>
      </c>
      <c r="I160" s="28">
        <v>0</v>
      </c>
    </row>
    <row r="161" spans="1:14" ht="20.100000000000001" customHeight="1" x14ac:dyDescent="0.25">
      <c r="A161" s="42" t="s">
        <v>48</v>
      </c>
      <c r="B161" s="12">
        <f>SUM(B162:B165)</f>
        <v>1558</v>
      </c>
      <c r="C161" s="12">
        <f>SUM(C162:C165)</f>
        <v>1</v>
      </c>
      <c r="D161" s="12">
        <f t="shared" ref="D161:I161" si="38">SUM(D162:D165)</f>
        <v>12</v>
      </c>
      <c r="E161" s="12">
        <f t="shared" si="38"/>
        <v>201</v>
      </c>
      <c r="F161" s="12">
        <f t="shared" si="38"/>
        <v>1357</v>
      </c>
      <c r="G161" s="12">
        <f t="shared" si="38"/>
        <v>0</v>
      </c>
      <c r="H161" s="12">
        <f t="shared" si="38"/>
        <v>0</v>
      </c>
      <c r="I161" s="49">
        <f t="shared" si="38"/>
        <v>0</v>
      </c>
      <c r="J161" s="50"/>
    </row>
    <row r="162" spans="1:14" ht="20.100000000000001" customHeight="1" x14ac:dyDescent="0.25">
      <c r="A162" s="43" t="s">
        <v>9</v>
      </c>
      <c r="B162" s="12">
        <f>+E162+F162+I162</f>
        <v>900</v>
      </c>
      <c r="C162" s="2">
        <v>0</v>
      </c>
      <c r="D162" s="2">
        <v>0</v>
      </c>
      <c r="E162" s="2">
        <v>0</v>
      </c>
      <c r="F162" s="2">
        <v>900</v>
      </c>
      <c r="G162" s="2">
        <v>0</v>
      </c>
      <c r="H162" s="2">
        <v>0</v>
      </c>
      <c r="I162" s="17">
        <v>0</v>
      </c>
    </row>
    <row r="163" spans="1:14" ht="16.5" customHeight="1" x14ac:dyDescent="0.25">
      <c r="A163" s="43" t="s">
        <v>28</v>
      </c>
      <c r="B163" s="12">
        <f>+E163+F163+I163</f>
        <v>75</v>
      </c>
      <c r="C163" s="24">
        <v>0</v>
      </c>
      <c r="D163" s="25">
        <v>0</v>
      </c>
      <c r="E163" s="24">
        <v>0</v>
      </c>
      <c r="F163" s="25">
        <v>75</v>
      </c>
      <c r="G163" s="24">
        <v>0</v>
      </c>
      <c r="H163" s="24">
        <v>0</v>
      </c>
      <c r="I163" s="25">
        <v>0</v>
      </c>
    </row>
    <row r="164" spans="1:14" ht="16.5" customHeight="1" x14ac:dyDescent="0.25">
      <c r="A164" s="43" t="s">
        <v>27</v>
      </c>
      <c r="B164" s="12">
        <f>+E164+F164+I164</f>
        <v>144</v>
      </c>
      <c r="C164" s="27">
        <v>0</v>
      </c>
      <c r="D164" s="27">
        <v>0</v>
      </c>
      <c r="E164" s="27">
        <v>0</v>
      </c>
      <c r="F164" s="27">
        <v>144</v>
      </c>
      <c r="G164" s="27">
        <v>0</v>
      </c>
      <c r="H164" s="27">
        <v>0</v>
      </c>
      <c r="I164" s="28">
        <v>0</v>
      </c>
      <c r="L164" s="22"/>
      <c r="M164" s="22"/>
      <c r="N164" s="22"/>
    </row>
    <row r="165" spans="1:14" ht="15.75" customHeight="1" x14ac:dyDescent="0.25">
      <c r="A165" s="43" t="s">
        <v>54</v>
      </c>
      <c r="B165" s="12">
        <f>+E165+F165+I165</f>
        <v>439</v>
      </c>
      <c r="C165" s="27">
        <v>1</v>
      </c>
      <c r="D165" s="27">
        <v>12</v>
      </c>
      <c r="E165" s="27">
        <v>201</v>
      </c>
      <c r="F165" s="27">
        <v>238</v>
      </c>
      <c r="G165" s="27">
        <v>0</v>
      </c>
      <c r="H165" s="27">
        <v>0</v>
      </c>
      <c r="I165" s="28">
        <v>0</v>
      </c>
      <c r="L165" s="22"/>
      <c r="M165" s="22"/>
      <c r="N165" s="22"/>
    </row>
    <row r="166" spans="1:14" ht="27" customHeight="1" x14ac:dyDescent="0.25">
      <c r="A166" s="42" t="s">
        <v>19</v>
      </c>
      <c r="B166" s="12">
        <f>SUM(B167:B169)</f>
        <v>1336</v>
      </c>
      <c r="C166" s="12">
        <f>SUM(C167:C169)</f>
        <v>1</v>
      </c>
      <c r="D166" s="12">
        <f>SUM(D167:D169)</f>
        <v>23</v>
      </c>
      <c r="E166" s="12">
        <f>SUM(E167:E169)</f>
        <v>882</v>
      </c>
      <c r="F166" s="12">
        <f>SUM(F167:F169)</f>
        <v>307</v>
      </c>
      <c r="G166" s="12">
        <f t="shared" ref="G166:I166" si="39">SUM(G167:G169)</f>
        <v>1</v>
      </c>
      <c r="H166" s="12">
        <f t="shared" si="39"/>
        <v>23</v>
      </c>
      <c r="I166" s="49">
        <f t="shared" si="39"/>
        <v>147</v>
      </c>
      <c r="J166" s="50"/>
      <c r="L166" s="22"/>
    </row>
    <row r="167" spans="1:14" ht="18" customHeight="1" x14ac:dyDescent="0.25">
      <c r="A167" s="43" t="s">
        <v>28</v>
      </c>
      <c r="B167" s="32">
        <f>+E167+F167+I167</f>
        <v>882</v>
      </c>
      <c r="C167" s="24">
        <v>1</v>
      </c>
      <c r="D167" s="25">
        <v>23</v>
      </c>
      <c r="E167" s="24">
        <v>882</v>
      </c>
      <c r="F167" s="25">
        <v>0</v>
      </c>
      <c r="G167" s="24">
        <v>0</v>
      </c>
      <c r="H167" s="24">
        <v>0</v>
      </c>
      <c r="I167" s="25">
        <v>0</v>
      </c>
      <c r="L167" s="22"/>
    </row>
    <row r="168" spans="1:14" ht="18" customHeight="1" x14ac:dyDescent="0.25">
      <c r="A168" s="43" t="s">
        <v>27</v>
      </c>
      <c r="B168" s="12">
        <f>+E168+F168+I168</f>
        <v>307</v>
      </c>
      <c r="C168" s="2">
        <v>0</v>
      </c>
      <c r="D168" s="2">
        <v>0</v>
      </c>
      <c r="E168" s="2">
        <v>0</v>
      </c>
      <c r="F168" s="2">
        <v>307</v>
      </c>
      <c r="G168" s="2">
        <v>0</v>
      </c>
      <c r="H168" s="2">
        <v>0</v>
      </c>
      <c r="I168" s="17">
        <v>0</v>
      </c>
      <c r="K168" s="35"/>
    </row>
    <row r="169" spans="1:14" ht="16.5" customHeight="1" x14ac:dyDescent="0.25">
      <c r="A169" s="43" t="s">
        <v>54</v>
      </c>
      <c r="B169" s="12">
        <f>+E169+F169+I169</f>
        <v>147</v>
      </c>
      <c r="C169" s="2">
        <v>0</v>
      </c>
      <c r="D169" s="2">
        <v>0</v>
      </c>
      <c r="E169" s="2">
        <v>0</v>
      </c>
      <c r="F169" s="2">
        <v>0</v>
      </c>
      <c r="G169" s="2">
        <v>1</v>
      </c>
      <c r="H169" s="2">
        <v>23</v>
      </c>
      <c r="I169" s="17">
        <v>147</v>
      </c>
      <c r="K169" s="35"/>
    </row>
    <row r="170" spans="1:14" ht="20.100000000000001" customHeight="1" x14ac:dyDescent="0.25">
      <c r="A170" s="42" t="s">
        <v>20</v>
      </c>
      <c r="B170" s="12">
        <f>SUM(B171:B174)</f>
        <v>6729</v>
      </c>
      <c r="C170" s="12">
        <f>SUM(C171:C174)</f>
        <v>0</v>
      </c>
      <c r="D170" s="12">
        <f t="shared" ref="D170" si="40">SUM(D171:D174)</f>
        <v>0</v>
      </c>
      <c r="E170" s="12">
        <f>SUM(E171:E174)</f>
        <v>0</v>
      </c>
      <c r="F170" s="12">
        <f>SUM(F171:F174)</f>
        <v>3691</v>
      </c>
      <c r="G170" s="12">
        <f>SUM(G171:G174)</f>
        <v>1</v>
      </c>
      <c r="H170" s="12">
        <f>SUM(H171:H174)</f>
        <v>290</v>
      </c>
      <c r="I170" s="49">
        <f>SUM(I171:I174)</f>
        <v>3038</v>
      </c>
      <c r="K170" s="35"/>
    </row>
    <row r="171" spans="1:14" ht="20.25" customHeight="1" x14ac:dyDescent="0.25">
      <c r="A171" s="43" t="s">
        <v>9</v>
      </c>
      <c r="B171" s="32">
        <f>+E171+F171+I171</f>
        <v>2219</v>
      </c>
      <c r="C171" s="27">
        <v>0</v>
      </c>
      <c r="D171" s="28">
        <v>0</v>
      </c>
      <c r="E171" s="27">
        <v>0</v>
      </c>
      <c r="F171" s="28">
        <v>2219</v>
      </c>
      <c r="G171" s="27">
        <v>0</v>
      </c>
      <c r="H171" s="27">
        <v>0</v>
      </c>
      <c r="I171" s="28">
        <v>0</v>
      </c>
    </row>
    <row r="172" spans="1:14" ht="20.25" customHeight="1" x14ac:dyDescent="0.25">
      <c r="A172" s="43" t="s">
        <v>28</v>
      </c>
      <c r="B172" s="32">
        <f>+E172+F172+I172</f>
        <v>1279</v>
      </c>
      <c r="C172" s="24">
        <v>0</v>
      </c>
      <c r="D172" s="25">
        <v>0</v>
      </c>
      <c r="E172" s="24">
        <v>0</v>
      </c>
      <c r="F172" s="25">
        <v>1279</v>
      </c>
      <c r="G172" s="2">
        <v>0</v>
      </c>
      <c r="H172" s="2">
        <v>0</v>
      </c>
      <c r="I172" s="17">
        <v>0</v>
      </c>
      <c r="N172" s="22"/>
    </row>
    <row r="173" spans="1:14" ht="20.25" customHeight="1" x14ac:dyDescent="0.25">
      <c r="A173" s="43" t="s">
        <v>27</v>
      </c>
      <c r="B173" s="32">
        <f>+E173+F173+I173</f>
        <v>3134</v>
      </c>
      <c r="C173" s="2">
        <v>0</v>
      </c>
      <c r="D173" s="2">
        <v>0</v>
      </c>
      <c r="E173" s="2">
        <v>0</v>
      </c>
      <c r="F173" s="2">
        <v>96</v>
      </c>
      <c r="G173" s="2">
        <v>1</v>
      </c>
      <c r="H173" s="2">
        <v>290</v>
      </c>
      <c r="I173" s="17">
        <v>3038</v>
      </c>
    </row>
    <row r="174" spans="1:14" ht="20.25" customHeight="1" x14ac:dyDescent="0.25">
      <c r="A174" s="43" t="s">
        <v>54</v>
      </c>
      <c r="B174" s="32">
        <f>+E174+F174+I174</f>
        <v>97</v>
      </c>
      <c r="C174" s="2">
        <v>0</v>
      </c>
      <c r="D174" s="2">
        <v>0</v>
      </c>
      <c r="E174" s="2">
        <v>0</v>
      </c>
      <c r="F174" s="2">
        <v>97</v>
      </c>
      <c r="G174" s="2">
        <v>0</v>
      </c>
      <c r="H174" s="2">
        <v>0</v>
      </c>
      <c r="I174" s="17">
        <v>0</v>
      </c>
    </row>
    <row r="175" spans="1:14" ht="24.95" customHeight="1" x14ac:dyDescent="0.25">
      <c r="A175" s="42" t="s">
        <v>13</v>
      </c>
      <c r="B175" s="12">
        <f t="shared" ref="B175:I175" si="41">SUM(B176:B179)</f>
        <v>1002</v>
      </c>
      <c r="C175" s="12">
        <f t="shared" si="41"/>
        <v>4</v>
      </c>
      <c r="D175" s="12">
        <f t="shared" si="41"/>
        <v>4</v>
      </c>
      <c r="E175" s="12">
        <f t="shared" si="41"/>
        <v>395</v>
      </c>
      <c r="F175" s="12">
        <f t="shared" si="41"/>
        <v>230</v>
      </c>
      <c r="G175" s="12">
        <f t="shared" si="41"/>
        <v>5</v>
      </c>
      <c r="H175" s="12">
        <f t="shared" si="41"/>
        <v>5</v>
      </c>
      <c r="I175" s="49">
        <f t="shared" si="41"/>
        <v>377</v>
      </c>
    </row>
    <row r="176" spans="1:14" ht="21.75" customHeight="1" x14ac:dyDescent="0.25">
      <c r="A176" s="43" t="s">
        <v>9</v>
      </c>
      <c r="B176" s="12">
        <f>+E176+F176+I176</f>
        <v>120</v>
      </c>
      <c r="C176" s="27">
        <v>1</v>
      </c>
      <c r="D176" s="28">
        <v>1</v>
      </c>
      <c r="E176" s="27">
        <v>73</v>
      </c>
      <c r="F176" s="28">
        <v>37</v>
      </c>
      <c r="G176" s="27">
        <v>2</v>
      </c>
      <c r="H176" s="27">
        <v>2</v>
      </c>
      <c r="I176" s="28">
        <v>10</v>
      </c>
    </row>
    <row r="177" spans="1:17" ht="21.75" customHeight="1" x14ac:dyDescent="0.25">
      <c r="A177" s="43" t="s">
        <v>28</v>
      </c>
      <c r="B177" s="12">
        <f>+E177+F177+I177</f>
        <v>547</v>
      </c>
      <c r="C177" s="24">
        <v>2</v>
      </c>
      <c r="D177" s="25">
        <v>2</v>
      </c>
      <c r="E177" s="24">
        <v>312</v>
      </c>
      <c r="F177" s="25">
        <v>140</v>
      </c>
      <c r="G177" s="2">
        <v>1</v>
      </c>
      <c r="H177" s="2">
        <v>1</v>
      </c>
      <c r="I177" s="17">
        <v>95</v>
      </c>
    </row>
    <row r="178" spans="1:17" ht="21.75" customHeight="1" x14ac:dyDescent="0.25">
      <c r="A178" s="43" t="s">
        <v>27</v>
      </c>
      <c r="B178" s="12">
        <f>+E178+F178+I178</f>
        <v>289</v>
      </c>
      <c r="C178" s="2">
        <v>1</v>
      </c>
      <c r="D178" s="2">
        <v>1</v>
      </c>
      <c r="E178" s="2">
        <v>10</v>
      </c>
      <c r="F178" s="2">
        <v>8</v>
      </c>
      <c r="G178" s="2">
        <v>1</v>
      </c>
      <c r="H178" s="2">
        <v>1</v>
      </c>
      <c r="I178" s="17">
        <v>271</v>
      </c>
    </row>
    <row r="179" spans="1:17" ht="21.75" customHeight="1" x14ac:dyDescent="0.25">
      <c r="A179" s="43" t="s">
        <v>54</v>
      </c>
      <c r="B179" s="12">
        <f>+E179+F179+I179</f>
        <v>46</v>
      </c>
      <c r="C179" s="2">
        <v>0</v>
      </c>
      <c r="D179" s="17">
        <v>0</v>
      </c>
      <c r="E179" s="2">
        <v>0</v>
      </c>
      <c r="F179" s="17">
        <v>45</v>
      </c>
      <c r="G179" s="2">
        <v>1</v>
      </c>
      <c r="H179" s="2">
        <v>1</v>
      </c>
      <c r="I179" s="17">
        <v>1</v>
      </c>
    </row>
    <row r="180" spans="1:17" ht="24" customHeight="1" x14ac:dyDescent="0.25">
      <c r="A180" s="41" t="s">
        <v>53</v>
      </c>
      <c r="B180" s="12"/>
      <c r="C180" s="24"/>
      <c r="D180" s="25"/>
      <c r="E180" s="24"/>
      <c r="F180" s="25"/>
      <c r="G180" s="24"/>
      <c r="H180" s="24"/>
      <c r="I180" s="25"/>
    </row>
    <row r="181" spans="1:17" ht="21" customHeight="1" x14ac:dyDescent="0.25">
      <c r="A181" s="42" t="s">
        <v>49</v>
      </c>
      <c r="B181" s="12">
        <f t="shared" ref="B181:I181" si="42">SUM(B182:B183)</f>
        <v>494</v>
      </c>
      <c r="C181" s="12">
        <f t="shared" si="42"/>
        <v>0</v>
      </c>
      <c r="D181" s="12">
        <f t="shared" si="42"/>
        <v>0</v>
      </c>
      <c r="E181" s="12">
        <f t="shared" si="42"/>
        <v>0</v>
      </c>
      <c r="F181" s="12">
        <f t="shared" si="42"/>
        <v>0</v>
      </c>
      <c r="G181" s="12">
        <f t="shared" si="42"/>
        <v>2</v>
      </c>
      <c r="H181" s="12">
        <f t="shared" si="42"/>
        <v>26</v>
      </c>
      <c r="I181" s="49">
        <f t="shared" si="42"/>
        <v>494</v>
      </c>
    </row>
    <row r="182" spans="1:17" ht="18" customHeight="1" x14ac:dyDescent="0.25">
      <c r="A182" s="43" t="s">
        <v>9</v>
      </c>
      <c r="B182" s="12">
        <f>+E182+F182+I182</f>
        <v>310</v>
      </c>
      <c r="C182" s="31">
        <v>0</v>
      </c>
      <c r="D182" s="33">
        <v>0</v>
      </c>
      <c r="E182" s="27">
        <v>0</v>
      </c>
      <c r="F182" s="28">
        <v>0</v>
      </c>
      <c r="G182" s="31">
        <v>1</v>
      </c>
      <c r="H182" s="31">
        <v>1</v>
      </c>
      <c r="I182" s="28">
        <v>310</v>
      </c>
      <c r="K182" s="1"/>
      <c r="L182" s="1"/>
      <c r="M182" s="1"/>
      <c r="N182" s="1"/>
      <c r="O182" s="1"/>
      <c r="P182" s="1"/>
      <c r="Q182" s="1"/>
    </row>
    <row r="183" spans="1:17" ht="18" customHeight="1" x14ac:dyDescent="0.25">
      <c r="A183" s="43" t="s">
        <v>28</v>
      </c>
      <c r="B183" s="12">
        <f>+E183+F183+I183</f>
        <v>184</v>
      </c>
      <c r="C183" s="27">
        <v>0</v>
      </c>
      <c r="D183" s="28">
        <v>0</v>
      </c>
      <c r="E183" s="27">
        <v>0</v>
      </c>
      <c r="F183" s="28">
        <v>0</v>
      </c>
      <c r="G183" s="27">
        <v>1</v>
      </c>
      <c r="H183" s="27">
        <v>25</v>
      </c>
      <c r="I183" s="28">
        <v>184</v>
      </c>
    </row>
    <row r="184" spans="1:17" ht="20.100000000000001" customHeight="1" x14ac:dyDescent="0.25">
      <c r="A184" s="42" t="s">
        <v>50</v>
      </c>
      <c r="B184" s="12">
        <f>SUM(B185:B188)</f>
        <v>2430</v>
      </c>
      <c r="C184" s="12">
        <f>SUM(C185:C188)</f>
        <v>7</v>
      </c>
      <c r="D184" s="12">
        <f>SUM(D185:D188)</f>
        <v>7</v>
      </c>
      <c r="E184" s="12">
        <f>SUM(E185:E188)</f>
        <v>1171</v>
      </c>
      <c r="F184" s="12">
        <f t="shared" ref="F184:I184" si="43">SUM(F185:F188)</f>
        <v>698</v>
      </c>
      <c r="G184" s="12">
        <f t="shared" si="43"/>
        <v>5</v>
      </c>
      <c r="H184" s="12">
        <f t="shared" si="43"/>
        <v>9</v>
      </c>
      <c r="I184" s="49">
        <f t="shared" si="43"/>
        <v>561</v>
      </c>
    </row>
    <row r="185" spans="1:17" ht="14.25" customHeight="1" x14ac:dyDescent="0.25">
      <c r="A185" s="43" t="s">
        <v>9</v>
      </c>
      <c r="B185" s="12">
        <f>+E185+F185+I185</f>
        <v>286</v>
      </c>
      <c r="C185" s="2">
        <v>2</v>
      </c>
      <c r="D185" s="2">
        <v>2</v>
      </c>
      <c r="E185" s="2">
        <v>201</v>
      </c>
      <c r="F185" s="2">
        <v>85</v>
      </c>
      <c r="G185" s="2">
        <v>0</v>
      </c>
      <c r="H185" s="2">
        <v>0</v>
      </c>
      <c r="I185" s="17">
        <v>0</v>
      </c>
    </row>
    <row r="186" spans="1:17" ht="14.25" customHeight="1" x14ac:dyDescent="0.25">
      <c r="A186" s="43" t="s">
        <v>28</v>
      </c>
      <c r="B186" s="12">
        <f>+E186+F186+I186</f>
        <v>1334</v>
      </c>
      <c r="C186" s="24">
        <v>4</v>
      </c>
      <c r="D186" s="25">
        <v>4</v>
      </c>
      <c r="E186" s="24">
        <v>950</v>
      </c>
      <c r="F186" s="25">
        <v>20</v>
      </c>
      <c r="G186" s="24">
        <v>2</v>
      </c>
      <c r="H186" s="24">
        <v>3</v>
      </c>
      <c r="I186" s="25">
        <v>364</v>
      </c>
    </row>
    <row r="187" spans="1:17" ht="14.25" customHeight="1" x14ac:dyDescent="0.25">
      <c r="A187" s="43" t="s">
        <v>27</v>
      </c>
      <c r="B187" s="12">
        <f>+E187+F187+I187</f>
        <v>621</v>
      </c>
      <c r="C187" s="27">
        <v>0</v>
      </c>
      <c r="D187" s="28">
        <v>0</v>
      </c>
      <c r="E187" s="27">
        <v>0</v>
      </c>
      <c r="F187" s="33">
        <v>561</v>
      </c>
      <c r="G187" s="27">
        <v>1</v>
      </c>
      <c r="H187" s="27">
        <v>4</v>
      </c>
      <c r="I187" s="28">
        <v>60</v>
      </c>
    </row>
    <row r="188" spans="1:17" ht="14.25" customHeight="1" x14ac:dyDescent="0.25">
      <c r="A188" s="43" t="s">
        <v>54</v>
      </c>
      <c r="B188" s="12">
        <f>+E188+F188+I188</f>
        <v>189</v>
      </c>
      <c r="C188" s="27">
        <v>1</v>
      </c>
      <c r="D188" s="28">
        <v>1</v>
      </c>
      <c r="E188" s="27">
        <v>20</v>
      </c>
      <c r="F188" s="33">
        <v>32</v>
      </c>
      <c r="G188" s="27">
        <v>2</v>
      </c>
      <c r="H188" s="27">
        <v>2</v>
      </c>
      <c r="I188" s="28">
        <v>137</v>
      </c>
    </row>
    <row r="189" spans="1:17" ht="26.25" customHeight="1" x14ac:dyDescent="0.25">
      <c r="A189" s="40" t="s">
        <v>21</v>
      </c>
      <c r="B189" s="12">
        <f t="shared" ref="B189:I189" si="44">+B190+B233</f>
        <v>553066</v>
      </c>
      <c r="C189" s="44">
        <f t="shared" si="44"/>
        <v>3636</v>
      </c>
      <c r="D189" s="44">
        <f t="shared" si="44"/>
        <v>4092</v>
      </c>
      <c r="E189" s="44">
        <f t="shared" si="44"/>
        <v>237553</v>
      </c>
      <c r="F189" s="44">
        <f t="shared" si="44"/>
        <v>263823</v>
      </c>
      <c r="G189" s="44">
        <f t="shared" si="44"/>
        <v>2680</v>
      </c>
      <c r="H189" s="44">
        <f t="shared" si="44"/>
        <v>3463</v>
      </c>
      <c r="I189" s="63">
        <f t="shared" si="44"/>
        <v>51690</v>
      </c>
    </row>
    <row r="190" spans="1:17" ht="20.100000000000001" customHeight="1" x14ac:dyDescent="0.25">
      <c r="A190" s="41" t="s">
        <v>22</v>
      </c>
      <c r="B190" s="12">
        <f t="shared" ref="B190:I190" si="45">B191+B196+B201+B206+B211+B216+B219+B228+B224+B226</f>
        <v>196721</v>
      </c>
      <c r="C190" s="12">
        <f t="shared" si="45"/>
        <v>1396</v>
      </c>
      <c r="D190" s="12">
        <f t="shared" si="45"/>
        <v>1676</v>
      </c>
      <c r="E190" s="12">
        <f t="shared" si="45"/>
        <v>111201</v>
      </c>
      <c r="F190" s="12">
        <f t="shared" si="45"/>
        <v>57617</v>
      </c>
      <c r="G190" s="12">
        <f t="shared" si="45"/>
        <v>1333</v>
      </c>
      <c r="H190" s="12">
        <f t="shared" si="45"/>
        <v>2009</v>
      </c>
      <c r="I190" s="18">
        <f t="shared" si="45"/>
        <v>27903</v>
      </c>
    </row>
    <row r="191" spans="1:17" ht="20.100000000000001" customHeight="1" x14ac:dyDescent="0.25">
      <c r="A191" s="42" t="s">
        <v>8</v>
      </c>
      <c r="B191" s="12">
        <f t="shared" ref="B191:I191" si="46">SUM(B192:B195)</f>
        <v>117154</v>
      </c>
      <c r="C191" s="12">
        <f t="shared" si="46"/>
        <v>1302</v>
      </c>
      <c r="D191" s="12">
        <f t="shared" si="46"/>
        <v>1302</v>
      </c>
      <c r="E191" s="12">
        <f t="shared" si="46"/>
        <v>74010</v>
      </c>
      <c r="F191" s="12">
        <f t="shared" si="46"/>
        <v>27632</v>
      </c>
      <c r="G191" s="12">
        <f t="shared" si="46"/>
        <v>1208</v>
      </c>
      <c r="H191" s="12">
        <f t="shared" si="46"/>
        <v>1208</v>
      </c>
      <c r="I191" s="18">
        <f t="shared" si="46"/>
        <v>15512</v>
      </c>
    </row>
    <row r="192" spans="1:17" ht="15.75" customHeight="1" x14ac:dyDescent="0.25">
      <c r="A192" s="43" t="s">
        <v>9</v>
      </c>
      <c r="B192" s="12">
        <f>+E192+F192+I192</f>
        <v>28086</v>
      </c>
      <c r="C192" s="24">
        <v>396</v>
      </c>
      <c r="D192" s="25">
        <v>396</v>
      </c>
      <c r="E192" s="24">
        <v>18760</v>
      </c>
      <c r="F192" s="25">
        <v>4683</v>
      </c>
      <c r="G192" s="24">
        <v>395</v>
      </c>
      <c r="H192" s="24">
        <v>395</v>
      </c>
      <c r="I192" s="61">
        <v>4643</v>
      </c>
    </row>
    <row r="193" spans="1:9" ht="15.75" customHeight="1" x14ac:dyDescent="0.25">
      <c r="A193" s="43" t="s">
        <v>28</v>
      </c>
      <c r="B193" s="12">
        <f>+E193+F193+I193</f>
        <v>27829</v>
      </c>
      <c r="C193" s="24">
        <v>412</v>
      </c>
      <c r="D193" s="25">
        <v>412</v>
      </c>
      <c r="E193" s="24">
        <v>17491</v>
      </c>
      <c r="F193" s="25">
        <v>8870</v>
      </c>
      <c r="G193" s="24">
        <v>149</v>
      </c>
      <c r="H193" s="24">
        <v>149</v>
      </c>
      <c r="I193" s="61">
        <v>1468</v>
      </c>
    </row>
    <row r="194" spans="1:9" ht="15.75" customHeight="1" x14ac:dyDescent="0.25">
      <c r="A194" s="43" t="s">
        <v>27</v>
      </c>
      <c r="B194" s="12">
        <f>+E194+F194+I194</f>
        <v>36159</v>
      </c>
      <c r="C194" s="24">
        <v>287</v>
      </c>
      <c r="D194" s="25">
        <v>287</v>
      </c>
      <c r="E194" s="24">
        <v>20070</v>
      </c>
      <c r="F194" s="25">
        <v>11253</v>
      </c>
      <c r="G194" s="24">
        <v>340</v>
      </c>
      <c r="H194" s="24">
        <v>340</v>
      </c>
      <c r="I194" s="61">
        <v>4836</v>
      </c>
    </row>
    <row r="195" spans="1:9" ht="15.75" customHeight="1" x14ac:dyDescent="0.25">
      <c r="A195" s="43" t="s">
        <v>54</v>
      </c>
      <c r="B195" s="12">
        <f>+E195+F195+I195</f>
        <v>25080</v>
      </c>
      <c r="C195" s="24">
        <v>207</v>
      </c>
      <c r="D195" s="25">
        <v>207</v>
      </c>
      <c r="E195" s="24">
        <v>17689</v>
      </c>
      <c r="F195" s="25">
        <v>2826</v>
      </c>
      <c r="G195" s="24">
        <v>324</v>
      </c>
      <c r="H195" s="24">
        <v>324</v>
      </c>
      <c r="I195" s="61">
        <v>4565</v>
      </c>
    </row>
    <row r="196" spans="1:9" ht="20.100000000000001" customHeight="1" x14ac:dyDescent="0.25">
      <c r="A196" s="42" t="s">
        <v>16</v>
      </c>
      <c r="B196" s="12">
        <f t="shared" ref="B196:I196" si="47">SUM(B197:B200)</f>
        <v>7444</v>
      </c>
      <c r="C196" s="12">
        <f t="shared" si="47"/>
        <v>33</v>
      </c>
      <c r="D196" s="12">
        <f t="shared" si="47"/>
        <v>66</v>
      </c>
      <c r="E196" s="12">
        <f t="shared" si="47"/>
        <v>3408</v>
      </c>
      <c r="F196" s="12">
        <f t="shared" si="47"/>
        <v>2809</v>
      </c>
      <c r="G196" s="12">
        <f t="shared" si="47"/>
        <v>61</v>
      </c>
      <c r="H196" s="12">
        <f t="shared" si="47"/>
        <v>122</v>
      </c>
      <c r="I196" s="18">
        <f t="shared" si="47"/>
        <v>1227</v>
      </c>
    </row>
    <row r="197" spans="1:9" ht="16.5" customHeight="1" x14ac:dyDescent="0.25">
      <c r="A197" s="43" t="s">
        <v>9</v>
      </c>
      <c r="B197" s="12">
        <f>+E197+F197+I197</f>
        <v>1471</v>
      </c>
      <c r="C197" s="24">
        <v>5</v>
      </c>
      <c r="D197" s="25">
        <v>10</v>
      </c>
      <c r="E197" s="24">
        <v>888</v>
      </c>
      <c r="F197" s="25">
        <v>357</v>
      </c>
      <c r="G197" s="24">
        <v>26</v>
      </c>
      <c r="H197" s="24">
        <v>52</v>
      </c>
      <c r="I197" s="61">
        <v>226</v>
      </c>
    </row>
    <row r="198" spans="1:9" ht="16.5" customHeight="1" x14ac:dyDescent="0.25">
      <c r="A198" s="43" t="s">
        <v>28</v>
      </c>
      <c r="B198" s="12">
        <f>+E198+F198+I198</f>
        <v>2407</v>
      </c>
      <c r="C198" s="24">
        <v>19</v>
      </c>
      <c r="D198" s="25">
        <v>38</v>
      </c>
      <c r="E198" s="24">
        <v>1667</v>
      </c>
      <c r="F198" s="25">
        <v>708</v>
      </c>
      <c r="G198" s="24">
        <v>3</v>
      </c>
      <c r="H198" s="24">
        <v>6</v>
      </c>
      <c r="I198" s="61">
        <v>32</v>
      </c>
    </row>
    <row r="199" spans="1:9" ht="16.5" customHeight="1" x14ac:dyDescent="0.25">
      <c r="A199" s="43" t="s">
        <v>27</v>
      </c>
      <c r="B199" s="12">
        <f>+E199+F199+I199</f>
        <v>2423</v>
      </c>
      <c r="C199" s="24">
        <v>7</v>
      </c>
      <c r="D199" s="25">
        <v>14</v>
      </c>
      <c r="E199" s="24">
        <v>589</v>
      </c>
      <c r="F199" s="25">
        <v>1237</v>
      </c>
      <c r="G199" s="24">
        <v>17</v>
      </c>
      <c r="H199" s="24">
        <v>34</v>
      </c>
      <c r="I199" s="61">
        <v>597</v>
      </c>
    </row>
    <row r="200" spans="1:9" ht="16.5" customHeight="1" x14ac:dyDescent="0.25">
      <c r="A200" s="43" t="s">
        <v>54</v>
      </c>
      <c r="B200" s="12">
        <f>+E200+F200+I200</f>
        <v>1143</v>
      </c>
      <c r="C200" s="24">
        <v>2</v>
      </c>
      <c r="D200" s="25">
        <v>4</v>
      </c>
      <c r="E200" s="24">
        <v>264</v>
      </c>
      <c r="F200" s="25">
        <v>507</v>
      </c>
      <c r="G200" s="24">
        <v>15</v>
      </c>
      <c r="H200" s="24">
        <v>30</v>
      </c>
      <c r="I200" s="61">
        <v>372</v>
      </c>
    </row>
    <row r="201" spans="1:9" ht="20.100000000000001" customHeight="1" x14ac:dyDescent="0.25">
      <c r="A201" s="42" t="s">
        <v>29</v>
      </c>
      <c r="B201" s="12">
        <f t="shared" ref="B201:I201" si="48">SUM(B202:B205)</f>
        <v>22579</v>
      </c>
      <c r="C201" s="12">
        <f t="shared" si="48"/>
        <v>32</v>
      </c>
      <c r="D201" s="12">
        <f t="shared" si="48"/>
        <v>181</v>
      </c>
      <c r="E201" s="12">
        <f t="shared" si="48"/>
        <v>4956</v>
      </c>
      <c r="F201" s="12">
        <f t="shared" si="48"/>
        <v>13874</v>
      </c>
      <c r="G201" s="12">
        <f t="shared" si="48"/>
        <v>40</v>
      </c>
      <c r="H201" s="12">
        <f t="shared" si="48"/>
        <v>557</v>
      </c>
      <c r="I201" s="18">
        <f t="shared" si="48"/>
        <v>3749</v>
      </c>
    </row>
    <row r="202" spans="1:9" ht="17.25" customHeight="1" x14ac:dyDescent="0.25">
      <c r="A202" s="43" t="s">
        <v>9</v>
      </c>
      <c r="B202" s="12">
        <f>+E202+F202+I202</f>
        <v>8025</v>
      </c>
      <c r="C202" s="24">
        <v>15</v>
      </c>
      <c r="D202" s="25">
        <v>87</v>
      </c>
      <c r="E202" s="24">
        <v>3226</v>
      </c>
      <c r="F202" s="25">
        <v>2620</v>
      </c>
      <c r="G202" s="24">
        <v>20</v>
      </c>
      <c r="H202" s="24">
        <v>145</v>
      </c>
      <c r="I202" s="61">
        <v>2179</v>
      </c>
    </row>
    <row r="203" spans="1:9" ht="17.25" customHeight="1" x14ac:dyDescent="0.25">
      <c r="A203" s="43" t="s">
        <v>28</v>
      </c>
      <c r="B203" s="12">
        <f>+E203+F203+I203</f>
        <v>5174</v>
      </c>
      <c r="C203" s="24">
        <v>5</v>
      </c>
      <c r="D203" s="25">
        <v>20</v>
      </c>
      <c r="E203" s="24">
        <v>310</v>
      </c>
      <c r="F203" s="25">
        <v>3996</v>
      </c>
      <c r="G203" s="24">
        <v>11</v>
      </c>
      <c r="H203" s="24">
        <v>204</v>
      </c>
      <c r="I203" s="61">
        <v>868</v>
      </c>
    </row>
    <row r="204" spans="1:9" ht="17.25" customHeight="1" x14ac:dyDescent="0.25">
      <c r="A204" s="43" t="s">
        <v>27</v>
      </c>
      <c r="B204" s="12">
        <f>+E204+F204+I204</f>
        <v>2694</v>
      </c>
      <c r="C204" s="24">
        <v>2</v>
      </c>
      <c r="D204" s="25">
        <v>28</v>
      </c>
      <c r="E204" s="24">
        <v>414</v>
      </c>
      <c r="F204" s="25">
        <v>1820</v>
      </c>
      <c r="G204" s="24">
        <v>5</v>
      </c>
      <c r="H204" s="24">
        <v>187</v>
      </c>
      <c r="I204" s="61">
        <v>460</v>
      </c>
    </row>
    <row r="205" spans="1:9" ht="17.25" customHeight="1" x14ac:dyDescent="0.25">
      <c r="A205" s="43" t="s">
        <v>54</v>
      </c>
      <c r="B205" s="12">
        <f>+E205+F205+I205</f>
        <v>6686</v>
      </c>
      <c r="C205" s="24">
        <v>10</v>
      </c>
      <c r="D205" s="25">
        <v>46</v>
      </c>
      <c r="E205" s="24">
        <v>1006</v>
      </c>
      <c r="F205" s="25">
        <v>5438</v>
      </c>
      <c r="G205" s="24">
        <v>4</v>
      </c>
      <c r="H205" s="24">
        <v>21</v>
      </c>
      <c r="I205" s="61">
        <v>242</v>
      </c>
    </row>
    <row r="206" spans="1:9" ht="20.100000000000001" customHeight="1" x14ac:dyDescent="0.25">
      <c r="A206" s="42" t="s">
        <v>10</v>
      </c>
      <c r="B206" s="12">
        <f t="shared" ref="B206:I206" si="49">SUM(B207:B210)</f>
        <v>31150</v>
      </c>
      <c r="C206" s="12">
        <f t="shared" si="49"/>
        <v>20</v>
      </c>
      <c r="D206" s="12">
        <f t="shared" si="49"/>
        <v>103</v>
      </c>
      <c r="E206" s="12">
        <f t="shared" si="49"/>
        <v>18166</v>
      </c>
      <c r="F206" s="12">
        <f t="shared" si="49"/>
        <v>6573</v>
      </c>
      <c r="G206" s="12">
        <f t="shared" si="49"/>
        <v>17</v>
      </c>
      <c r="H206" s="12">
        <f t="shared" si="49"/>
        <v>60</v>
      </c>
      <c r="I206" s="18">
        <f t="shared" si="49"/>
        <v>6411</v>
      </c>
    </row>
    <row r="207" spans="1:9" ht="15.75" customHeight="1" x14ac:dyDescent="0.25">
      <c r="A207" s="43" t="s">
        <v>9</v>
      </c>
      <c r="B207" s="12">
        <f>+E207+F207+I207</f>
        <v>6522</v>
      </c>
      <c r="C207" s="24">
        <v>9</v>
      </c>
      <c r="D207" s="25">
        <v>68</v>
      </c>
      <c r="E207" s="24">
        <v>4269</v>
      </c>
      <c r="F207" s="25">
        <v>2096</v>
      </c>
      <c r="G207" s="24">
        <v>2</v>
      </c>
      <c r="H207" s="24">
        <v>8</v>
      </c>
      <c r="I207" s="61">
        <v>157</v>
      </c>
    </row>
    <row r="208" spans="1:9" ht="15.75" customHeight="1" x14ac:dyDescent="0.25">
      <c r="A208" s="43" t="s">
        <v>28</v>
      </c>
      <c r="B208" s="12">
        <f>+E208+F208+I208</f>
        <v>10779</v>
      </c>
      <c r="C208" s="24">
        <v>3</v>
      </c>
      <c r="D208" s="25">
        <v>13</v>
      </c>
      <c r="E208" s="24">
        <v>4511</v>
      </c>
      <c r="F208" s="25">
        <v>2679</v>
      </c>
      <c r="G208" s="24">
        <v>3</v>
      </c>
      <c r="H208" s="24">
        <v>4</v>
      </c>
      <c r="I208" s="25">
        <v>3589</v>
      </c>
    </row>
    <row r="209" spans="1:9" ht="15.75" customHeight="1" x14ac:dyDescent="0.25">
      <c r="A209" s="43" t="s">
        <v>27</v>
      </c>
      <c r="B209" s="12">
        <f>+E209+F209+I209</f>
        <v>10374</v>
      </c>
      <c r="C209" s="24">
        <v>6</v>
      </c>
      <c r="D209" s="25">
        <v>17</v>
      </c>
      <c r="E209" s="24">
        <v>8859</v>
      </c>
      <c r="F209" s="25">
        <v>1294</v>
      </c>
      <c r="G209" s="24">
        <v>3</v>
      </c>
      <c r="H209" s="24">
        <v>22</v>
      </c>
      <c r="I209" s="25">
        <v>221</v>
      </c>
    </row>
    <row r="210" spans="1:9" ht="15.75" customHeight="1" x14ac:dyDescent="0.25">
      <c r="A210" s="43" t="s">
        <v>54</v>
      </c>
      <c r="B210" s="12">
        <f>+E210+F210+I210</f>
        <v>3475</v>
      </c>
      <c r="C210" s="24">
        <v>2</v>
      </c>
      <c r="D210" s="25">
        <v>5</v>
      </c>
      <c r="E210" s="24">
        <v>527</v>
      </c>
      <c r="F210" s="25">
        <v>504</v>
      </c>
      <c r="G210" s="24">
        <v>9</v>
      </c>
      <c r="H210" s="24">
        <v>26</v>
      </c>
      <c r="I210" s="25">
        <v>2444</v>
      </c>
    </row>
    <row r="211" spans="1:9" ht="20.100000000000001" customHeight="1" x14ac:dyDescent="0.25">
      <c r="A211" s="42" t="s">
        <v>11</v>
      </c>
      <c r="B211" s="12">
        <f t="shared" ref="B211:I211" si="50">SUM(B212:B215)</f>
        <v>2300</v>
      </c>
      <c r="C211" s="12">
        <f t="shared" si="50"/>
        <v>0</v>
      </c>
      <c r="D211" s="12">
        <f t="shared" si="50"/>
        <v>0</v>
      </c>
      <c r="E211" s="12">
        <f t="shared" si="50"/>
        <v>0</v>
      </c>
      <c r="F211" s="12">
        <f t="shared" si="50"/>
        <v>1470</v>
      </c>
      <c r="G211" s="12">
        <f t="shared" si="50"/>
        <v>2</v>
      </c>
      <c r="H211" s="12">
        <f t="shared" si="50"/>
        <v>2</v>
      </c>
      <c r="I211" s="18">
        <f t="shared" si="50"/>
        <v>830</v>
      </c>
    </row>
    <row r="212" spans="1:9" ht="14.25" customHeight="1" x14ac:dyDescent="0.25">
      <c r="A212" s="43" t="s">
        <v>9</v>
      </c>
      <c r="B212" s="12">
        <f>+E212+F212+I212</f>
        <v>450</v>
      </c>
      <c r="C212" s="24">
        <v>0</v>
      </c>
      <c r="D212" s="25">
        <v>0</v>
      </c>
      <c r="E212" s="24">
        <v>0</v>
      </c>
      <c r="F212" s="25">
        <v>450</v>
      </c>
      <c r="G212" s="24">
        <v>0</v>
      </c>
      <c r="H212" s="24">
        <v>0</v>
      </c>
      <c r="I212" s="25">
        <v>0</v>
      </c>
    </row>
    <row r="213" spans="1:9" ht="14.25" customHeight="1" x14ac:dyDescent="0.25">
      <c r="A213" s="43" t="s">
        <v>28</v>
      </c>
      <c r="B213" s="12">
        <f>+E213+F213+I213</f>
        <v>626</v>
      </c>
      <c r="C213" s="24">
        <v>0</v>
      </c>
      <c r="D213" s="25">
        <v>0</v>
      </c>
      <c r="E213" s="24">
        <v>0</v>
      </c>
      <c r="F213" s="25">
        <v>612</v>
      </c>
      <c r="G213" s="24">
        <v>1</v>
      </c>
      <c r="H213" s="24">
        <v>1</v>
      </c>
      <c r="I213" s="25">
        <v>14</v>
      </c>
    </row>
    <row r="214" spans="1:9" ht="14.25" customHeight="1" x14ac:dyDescent="0.25">
      <c r="A214" s="43" t="s">
        <v>27</v>
      </c>
      <c r="B214" s="12">
        <f>+E214+F214+I214</f>
        <v>408</v>
      </c>
      <c r="C214" s="24">
        <v>0</v>
      </c>
      <c r="D214" s="25">
        <v>0</v>
      </c>
      <c r="E214" s="24">
        <v>0</v>
      </c>
      <c r="F214" s="25">
        <v>408</v>
      </c>
      <c r="G214" s="24">
        <v>0</v>
      </c>
      <c r="H214" s="24">
        <v>0</v>
      </c>
      <c r="I214" s="25">
        <v>0</v>
      </c>
    </row>
    <row r="215" spans="1:9" ht="14.25" customHeight="1" x14ac:dyDescent="0.25">
      <c r="A215" s="43" t="s">
        <v>54</v>
      </c>
      <c r="B215" s="12">
        <f>+E215+F215+I215</f>
        <v>816</v>
      </c>
      <c r="C215" s="24">
        <v>0</v>
      </c>
      <c r="D215" s="25">
        <v>0</v>
      </c>
      <c r="E215" s="24">
        <v>0</v>
      </c>
      <c r="F215" s="25">
        <v>0</v>
      </c>
      <c r="G215" s="24">
        <v>1</v>
      </c>
      <c r="H215" s="24">
        <v>1</v>
      </c>
      <c r="I215" s="25">
        <v>816</v>
      </c>
    </row>
    <row r="216" spans="1:9" ht="20.100000000000001" customHeight="1" x14ac:dyDescent="0.25">
      <c r="A216" s="42" t="s">
        <v>23</v>
      </c>
      <c r="B216" s="12">
        <f t="shared" ref="B216:I216" si="51">SUM(B217:B218)</f>
        <v>287</v>
      </c>
      <c r="C216" s="12">
        <f t="shared" si="51"/>
        <v>0</v>
      </c>
      <c r="D216" s="12">
        <f t="shared" si="51"/>
        <v>0</v>
      </c>
      <c r="E216" s="12">
        <f t="shared" si="51"/>
        <v>0</v>
      </c>
      <c r="F216" s="12">
        <f t="shared" si="51"/>
        <v>252</v>
      </c>
      <c r="G216" s="12">
        <f t="shared" si="51"/>
        <v>1</v>
      </c>
      <c r="H216" s="12">
        <f t="shared" si="51"/>
        <v>1</v>
      </c>
      <c r="I216" s="49">
        <f t="shared" si="51"/>
        <v>35</v>
      </c>
    </row>
    <row r="217" spans="1:9" ht="17.25" customHeight="1" x14ac:dyDescent="0.25">
      <c r="A217" s="43" t="s">
        <v>9</v>
      </c>
      <c r="B217" s="12">
        <f>+E217+F217+I217</f>
        <v>252</v>
      </c>
      <c r="C217" s="24">
        <v>0</v>
      </c>
      <c r="D217" s="25">
        <v>0</v>
      </c>
      <c r="E217" s="24">
        <v>0</v>
      </c>
      <c r="F217" s="25">
        <v>252</v>
      </c>
      <c r="G217" s="24">
        <v>0</v>
      </c>
      <c r="H217" s="24">
        <v>0</v>
      </c>
      <c r="I217" s="25">
        <v>0</v>
      </c>
    </row>
    <row r="218" spans="1:9" ht="14.25" customHeight="1" x14ac:dyDescent="0.25">
      <c r="A218" s="43" t="s">
        <v>28</v>
      </c>
      <c r="B218" s="12">
        <f>+E218+F218+I218</f>
        <v>35</v>
      </c>
      <c r="C218" s="24">
        <v>0</v>
      </c>
      <c r="D218" s="25">
        <v>0</v>
      </c>
      <c r="E218" s="24">
        <v>0</v>
      </c>
      <c r="F218" s="25">
        <v>0</v>
      </c>
      <c r="G218" s="24">
        <v>1</v>
      </c>
      <c r="H218" s="24">
        <v>1</v>
      </c>
      <c r="I218" s="25">
        <v>35</v>
      </c>
    </row>
    <row r="219" spans="1:9" ht="20.100000000000001" customHeight="1" x14ac:dyDescent="0.25">
      <c r="A219" s="42" t="s">
        <v>12</v>
      </c>
      <c r="B219" s="12">
        <f t="shared" ref="B219:I219" si="52">SUM(B220:B223)</f>
        <v>1835</v>
      </c>
      <c r="C219" s="12">
        <f t="shared" si="52"/>
        <v>2</v>
      </c>
      <c r="D219" s="12">
        <f t="shared" si="52"/>
        <v>9</v>
      </c>
      <c r="E219" s="12">
        <f t="shared" si="52"/>
        <v>359</v>
      </c>
      <c r="F219" s="12">
        <f t="shared" si="52"/>
        <v>1367</v>
      </c>
      <c r="G219" s="12">
        <f t="shared" si="52"/>
        <v>3</v>
      </c>
      <c r="H219" s="12">
        <f t="shared" si="52"/>
        <v>53</v>
      </c>
      <c r="I219" s="18">
        <f t="shared" si="52"/>
        <v>109</v>
      </c>
    </row>
    <row r="220" spans="1:9" ht="15.75" customHeight="1" x14ac:dyDescent="0.25">
      <c r="A220" s="43" t="s">
        <v>9</v>
      </c>
      <c r="B220" s="12">
        <f>+E220+F220+I220</f>
        <v>534</v>
      </c>
      <c r="C220" s="24">
        <v>1</v>
      </c>
      <c r="D220" s="25">
        <v>8</v>
      </c>
      <c r="E220" s="24">
        <v>189</v>
      </c>
      <c r="F220" s="25">
        <v>345</v>
      </c>
      <c r="G220" s="24">
        <v>0</v>
      </c>
      <c r="H220" s="24">
        <v>0</v>
      </c>
      <c r="I220" s="25">
        <v>0</v>
      </c>
    </row>
    <row r="221" spans="1:9" ht="15.75" customHeight="1" x14ac:dyDescent="0.25">
      <c r="A221" s="43" t="s">
        <v>28</v>
      </c>
      <c r="B221" s="12">
        <f>+E221+F221+I221</f>
        <v>242</v>
      </c>
      <c r="C221" s="24">
        <v>0</v>
      </c>
      <c r="D221" s="25">
        <v>0</v>
      </c>
      <c r="E221" s="24">
        <v>0</v>
      </c>
      <c r="F221" s="25">
        <v>242</v>
      </c>
      <c r="G221" s="24">
        <v>0</v>
      </c>
      <c r="H221" s="24">
        <v>0</v>
      </c>
      <c r="I221" s="25">
        <v>0</v>
      </c>
    </row>
    <row r="222" spans="1:9" ht="15.75" customHeight="1" x14ac:dyDescent="0.25">
      <c r="A222" s="43" t="s">
        <v>27</v>
      </c>
      <c r="B222" s="12">
        <f>+E222+F222+I222</f>
        <v>787</v>
      </c>
      <c r="C222" s="24">
        <v>1</v>
      </c>
      <c r="D222" s="25">
        <v>1</v>
      </c>
      <c r="E222" s="24">
        <v>170</v>
      </c>
      <c r="F222" s="25">
        <v>617</v>
      </c>
      <c r="G222" s="24">
        <v>0</v>
      </c>
      <c r="H222" s="24">
        <v>0</v>
      </c>
      <c r="I222" s="61">
        <v>0</v>
      </c>
    </row>
    <row r="223" spans="1:9" ht="15.75" customHeight="1" x14ac:dyDescent="0.25">
      <c r="A223" s="43" t="s">
        <v>54</v>
      </c>
      <c r="B223" s="12">
        <f>+E223+F223+I223</f>
        <v>272</v>
      </c>
      <c r="C223" s="24">
        <v>0</v>
      </c>
      <c r="D223" s="25">
        <v>0</v>
      </c>
      <c r="E223" s="24">
        <v>0</v>
      </c>
      <c r="F223" s="25">
        <v>163</v>
      </c>
      <c r="G223" s="24">
        <v>3</v>
      </c>
      <c r="H223" s="24">
        <v>53</v>
      </c>
      <c r="I223" s="61">
        <v>109</v>
      </c>
    </row>
    <row r="224" spans="1:9" ht="20.100000000000001" customHeight="1" x14ac:dyDescent="0.25">
      <c r="A224" s="42" t="s">
        <v>47</v>
      </c>
      <c r="B224" s="12">
        <f>SUM(B225)</f>
        <v>4</v>
      </c>
      <c r="C224" s="12">
        <f t="shared" ref="C224" si="53">SUM(C225)</f>
        <v>0</v>
      </c>
      <c r="D224" s="12">
        <f t="shared" ref="D224" si="54">SUM(D225)</f>
        <v>0</v>
      </c>
      <c r="E224" s="12">
        <f t="shared" ref="E224:I224" si="55">SUM(E225)</f>
        <v>0</v>
      </c>
      <c r="F224" s="12">
        <f t="shared" si="55"/>
        <v>4</v>
      </c>
      <c r="G224" s="12">
        <f t="shared" si="55"/>
        <v>0</v>
      </c>
      <c r="H224" s="12">
        <f t="shared" si="55"/>
        <v>0</v>
      </c>
      <c r="I224" s="18">
        <f t="shared" si="55"/>
        <v>0</v>
      </c>
    </row>
    <row r="225" spans="1:12" ht="17.25" customHeight="1" x14ac:dyDescent="0.25">
      <c r="A225" s="43" t="s">
        <v>54</v>
      </c>
      <c r="B225" s="12">
        <f>+E225+F225+I225</f>
        <v>4</v>
      </c>
      <c r="C225" s="24">
        <v>0</v>
      </c>
      <c r="D225" s="25">
        <v>0</v>
      </c>
      <c r="E225" s="24">
        <v>0</v>
      </c>
      <c r="F225" s="25">
        <v>4</v>
      </c>
      <c r="G225" s="24">
        <v>0</v>
      </c>
      <c r="H225" s="24">
        <v>0</v>
      </c>
      <c r="I225" s="61">
        <v>0</v>
      </c>
    </row>
    <row r="226" spans="1:12" ht="20.100000000000001" customHeight="1" x14ac:dyDescent="0.25">
      <c r="A226" s="42" t="s">
        <v>49</v>
      </c>
      <c r="B226" s="12">
        <f>SUM(B227)</f>
        <v>8856</v>
      </c>
      <c r="C226" s="12">
        <f>SUM(C227)</f>
        <v>4</v>
      </c>
      <c r="D226" s="12">
        <f t="shared" ref="D226:I226" si="56">SUM(D227)</f>
        <v>7</v>
      </c>
      <c r="E226" s="12">
        <f t="shared" si="56"/>
        <v>8856</v>
      </c>
      <c r="F226" s="12">
        <f t="shared" si="56"/>
        <v>0</v>
      </c>
      <c r="G226" s="12">
        <f t="shared" si="56"/>
        <v>0</v>
      </c>
      <c r="H226" s="12">
        <f t="shared" si="56"/>
        <v>0</v>
      </c>
      <c r="I226" s="18">
        <f t="shared" si="56"/>
        <v>0</v>
      </c>
    </row>
    <row r="227" spans="1:12" ht="16.5" customHeight="1" x14ac:dyDescent="0.25">
      <c r="A227" s="43" t="s">
        <v>54</v>
      </c>
      <c r="B227" s="12">
        <f>+E227+F227+I227</f>
        <v>8856</v>
      </c>
      <c r="C227" s="24">
        <v>4</v>
      </c>
      <c r="D227" s="25">
        <v>7</v>
      </c>
      <c r="E227" s="24">
        <v>8856</v>
      </c>
      <c r="F227" s="25">
        <v>0</v>
      </c>
      <c r="G227" s="24">
        <v>0</v>
      </c>
      <c r="H227" s="24">
        <v>0</v>
      </c>
      <c r="I227" s="61">
        <v>0</v>
      </c>
    </row>
    <row r="228" spans="1:12" ht="20.100000000000001" customHeight="1" x14ac:dyDescent="0.25">
      <c r="A228" s="42" t="s">
        <v>51</v>
      </c>
      <c r="B228" s="12">
        <f t="shared" ref="B228:I228" si="57">SUM(B229:B232)</f>
        <v>5112</v>
      </c>
      <c r="C228" s="12">
        <f t="shared" si="57"/>
        <v>3</v>
      </c>
      <c r="D228" s="12">
        <f t="shared" si="57"/>
        <v>8</v>
      </c>
      <c r="E228" s="12">
        <f t="shared" si="57"/>
        <v>1446</v>
      </c>
      <c r="F228" s="12">
        <f t="shared" si="57"/>
        <v>3636</v>
      </c>
      <c r="G228" s="12">
        <f t="shared" si="57"/>
        <v>1</v>
      </c>
      <c r="H228" s="12">
        <f t="shared" si="57"/>
        <v>6</v>
      </c>
      <c r="I228" s="18">
        <f t="shared" si="57"/>
        <v>30</v>
      </c>
    </row>
    <row r="229" spans="1:12" ht="14.25" customHeight="1" x14ac:dyDescent="0.25">
      <c r="A229" s="43" t="s">
        <v>9</v>
      </c>
      <c r="B229" s="12">
        <f>+E229+F229+I229</f>
        <v>861</v>
      </c>
      <c r="C229" s="24">
        <v>2</v>
      </c>
      <c r="D229" s="25">
        <v>7</v>
      </c>
      <c r="E229" s="24">
        <v>861</v>
      </c>
      <c r="F229" s="25">
        <v>0</v>
      </c>
      <c r="G229" s="24">
        <v>0</v>
      </c>
      <c r="H229" s="24">
        <v>0</v>
      </c>
      <c r="I229" s="25">
        <v>0</v>
      </c>
    </row>
    <row r="230" spans="1:12" ht="14.25" customHeight="1" x14ac:dyDescent="0.25">
      <c r="A230" s="43" t="s">
        <v>28</v>
      </c>
      <c r="B230" s="12">
        <f>+E230+F230+I230</f>
        <v>388</v>
      </c>
      <c r="C230" s="24">
        <v>0</v>
      </c>
      <c r="D230" s="25">
        <v>0</v>
      </c>
      <c r="E230" s="24">
        <v>0</v>
      </c>
      <c r="F230" s="25">
        <v>388</v>
      </c>
      <c r="G230" s="24">
        <v>0</v>
      </c>
      <c r="H230" s="24">
        <v>0</v>
      </c>
      <c r="I230" s="25">
        <v>0</v>
      </c>
    </row>
    <row r="231" spans="1:12" ht="14.25" customHeight="1" x14ac:dyDescent="0.25">
      <c r="A231" s="43" t="s">
        <v>27</v>
      </c>
      <c r="B231" s="12">
        <f>+E231+F231+I231</f>
        <v>2374</v>
      </c>
      <c r="C231" s="24">
        <v>1</v>
      </c>
      <c r="D231" s="25">
        <v>1</v>
      </c>
      <c r="E231" s="24">
        <v>585</v>
      </c>
      <c r="F231" s="25">
        <v>1789</v>
      </c>
      <c r="G231" s="24">
        <v>0</v>
      </c>
      <c r="H231" s="24">
        <v>0</v>
      </c>
      <c r="I231" s="25">
        <v>0</v>
      </c>
    </row>
    <row r="232" spans="1:12" ht="14.25" customHeight="1" x14ac:dyDescent="0.25">
      <c r="A232" s="43" t="s">
        <v>54</v>
      </c>
      <c r="B232" s="12">
        <f>+E232+F232+I232</f>
        <v>1489</v>
      </c>
      <c r="C232" s="24">
        <v>0</v>
      </c>
      <c r="D232" s="25">
        <v>0</v>
      </c>
      <c r="E232" s="24">
        <v>0</v>
      </c>
      <c r="F232" s="25">
        <v>1459</v>
      </c>
      <c r="G232" s="24">
        <v>1</v>
      </c>
      <c r="H232" s="24">
        <v>6</v>
      </c>
      <c r="I232" s="25">
        <v>30</v>
      </c>
    </row>
    <row r="233" spans="1:12" ht="18.75" customHeight="1" x14ac:dyDescent="0.25">
      <c r="A233" s="41" t="s">
        <v>24</v>
      </c>
      <c r="B233" s="12">
        <f t="shared" ref="B233:I233" si="58">B234+B240+B242+B246+B271+B256+B266+B276+B280+B261+B251</f>
        <v>356345</v>
      </c>
      <c r="C233" s="12">
        <f t="shared" si="58"/>
        <v>2240</v>
      </c>
      <c r="D233" s="12">
        <f t="shared" si="58"/>
        <v>2416</v>
      </c>
      <c r="E233" s="12">
        <f t="shared" si="58"/>
        <v>126352</v>
      </c>
      <c r="F233" s="12">
        <f t="shared" si="58"/>
        <v>206206</v>
      </c>
      <c r="G233" s="12">
        <f t="shared" si="58"/>
        <v>1347</v>
      </c>
      <c r="H233" s="12">
        <f t="shared" si="58"/>
        <v>1454</v>
      </c>
      <c r="I233" s="18">
        <f t="shared" si="58"/>
        <v>23787</v>
      </c>
    </row>
    <row r="234" spans="1:12" ht="18" customHeight="1" x14ac:dyDescent="0.25">
      <c r="A234" s="42" t="s">
        <v>8</v>
      </c>
      <c r="B234" s="12">
        <f t="shared" ref="B234:I234" si="59">SUM(B235:B238)</f>
        <v>194015</v>
      </c>
      <c r="C234" s="12">
        <f t="shared" si="59"/>
        <v>2188</v>
      </c>
      <c r="D234" s="12">
        <f t="shared" si="59"/>
        <v>2188</v>
      </c>
      <c r="E234" s="12">
        <f t="shared" si="59"/>
        <v>95818</v>
      </c>
      <c r="F234" s="12">
        <f t="shared" si="59"/>
        <v>83620</v>
      </c>
      <c r="G234" s="12">
        <f t="shared" si="59"/>
        <v>1316</v>
      </c>
      <c r="H234" s="12">
        <f t="shared" si="59"/>
        <v>1316</v>
      </c>
      <c r="I234" s="49">
        <f t="shared" si="59"/>
        <v>14577</v>
      </c>
    </row>
    <row r="235" spans="1:12" ht="14.25" customHeight="1" x14ac:dyDescent="0.25">
      <c r="A235" s="43" t="s">
        <v>9</v>
      </c>
      <c r="B235" s="12">
        <f>+E235+F235+I235</f>
        <v>64197</v>
      </c>
      <c r="C235" s="24">
        <v>1004</v>
      </c>
      <c r="D235" s="25">
        <v>1004</v>
      </c>
      <c r="E235" s="24">
        <v>43358</v>
      </c>
      <c r="F235" s="25">
        <v>12905</v>
      </c>
      <c r="G235" s="24">
        <v>405</v>
      </c>
      <c r="H235" s="24">
        <v>405</v>
      </c>
      <c r="I235" s="25">
        <v>7934</v>
      </c>
    </row>
    <row r="236" spans="1:12" ht="14.25" customHeight="1" x14ac:dyDescent="0.25">
      <c r="A236" s="43" t="s">
        <v>28</v>
      </c>
      <c r="B236" s="12">
        <f>+E236+F236+I236</f>
        <v>54995</v>
      </c>
      <c r="C236" s="24">
        <v>520</v>
      </c>
      <c r="D236" s="25">
        <v>520</v>
      </c>
      <c r="E236" s="24">
        <v>25644</v>
      </c>
      <c r="F236" s="25">
        <v>29351</v>
      </c>
      <c r="G236" s="24">
        <v>0</v>
      </c>
      <c r="H236" s="24">
        <v>0</v>
      </c>
      <c r="I236" s="25">
        <v>0</v>
      </c>
    </row>
    <row r="237" spans="1:12" ht="14.25" customHeight="1" x14ac:dyDescent="0.25">
      <c r="A237" s="43" t="s">
        <v>27</v>
      </c>
      <c r="B237" s="12">
        <f>+E237+F237+I237</f>
        <v>45960</v>
      </c>
      <c r="C237" s="24">
        <v>176</v>
      </c>
      <c r="D237" s="25">
        <v>176</v>
      </c>
      <c r="E237" s="24">
        <v>9553</v>
      </c>
      <c r="F237" s="25">
        <v>33273</v>
      </c>
      <c r="G237" s="24">
        <v>461</v>
      </c>
      <c r="H237" s="24">
        <v>461</v>
      </c>
      <c r="I237" s="25">
        <v>3134</v>
      </c>
    </row>
    <row r="238" spans="1:12" ht="14.25" customHeight="1" x14ac:dyDescent="0.25">
      <c r="A238" s="43" t="s">
        <v>54</v>
      </c>
      <c r="B238" s="12">
        <f>+E238+F238+I238</f>
        <v>28863</v>
      </c>
      <c r="C238" s="24">
        <v>488</v>
      </c>
      <c r="D238" s="25">
        <v>488</v>
      </c>
      <c r="E238" s="24">
        <v>17263</v>
      </c>
      <c r="F238" s="25">
        <v>8091</v>
      </c>
      <c r="G238" s="24">
        <v>450</v>
      </c>
      <c r="H238" s="24">
        <v>450</v>
      </c>
      <c r="I238" s="25">
        <v>3509</v>
      </c>
    </row>
    <row r="239" spans="1:12" ht="21" customHeight="1" x14ac:dyDescent="0.25">
      <c r="A239" s="41" t="s">
        <v>39</v>
      </c>
      <c r="B239" s="12"/>
      <c r="C239" s="24"/>
      <c r="D239" s="25"/>
      <c r="E239" s="24"/>
      <c r="F239" s="25"/>
      <c r="G239" s="24"/>
      <c r="H239" s="24"/>
      <c r="I239" s="25"/>
    </row>
    <row r="240" spans="1:12" ht="16.5" customHeight="1" x14ac:dyDescent="0.25">
      <c r="A240" s="45" t="s">
        <v>16</v>
      </c>
      <c r="B240" s="12">
        <f t="shared" ref="B240:I240" si="60">SUM(B241:B241)</f>
        <v>18</v>
      </c>
      <c r="C240" s="12">
        <f t="shared" si="60"/>
        <v>0</v>
      </c>
      <c r="D240" s="12">
        <f t="shared" si="60"/>
        <v>0</v>
      </c>
      <c r="E240" s="12">
        <f t="shared" si="60"/>
        <v>0</v>
      </c>
      <c r="F240" s="12">
        <f t="shared" si="60"/>
        <v>0</v>
      </c>
      <c r="G240" s="12">
        <f t="shared" si="60"/>
        <v>3</v>
      </c>
      <c r="H240" s="12">
        <f t="shared" si="60"/>
        <v>6</v>
      </c>
      <c r="I240" s="49">
        <f t="shared" si="60"/>
        <v>18</v>
      </c>
      <c r="K240" s="22"/>
      <c r="L240" s="22"/>
    </row>
    <row r="241" spans="1:9" ht="15" customHeight="1" x14ac:dyDescent="0.25">
      <c r="A241" s="43" t="s">
        <v>9</v>
      </c>
      <c r="B241" s="12">
        <f>+E241+F241+I241</f>
        <v>18</v>
      </c>
      <c r="C241" s="24">
        <v>0</v>
      </c>
      <c r="D241" s="25">
        <v>0</v>
      </c>
      <c r="E241" s="24">
        <v>0</v>
      </c>
      <c r="F241" s="25">
        <v>0</v>
      </c>
      <c r="G241" s="24">
        <v>3</v>
      </c>
      <c r="H241" s="24">
        <v>6</v>
      </c>
      <c r="I241" s="25">
        <v>18</v>
      </c>
    </row>
    <row r="242" spans="1:9" ht="20.100000000000001" customHeight="1" x14ac:dyDescent="0.25">
      <c r="A242" s="42" t="s">
        <v>29</v>
      </c>
      <c r="B242" s="12">
        <f t="shared" ref="B242:I242" si="61">SUM(B243:B245)</f>
        <v>728</v>
      </c>
      <c r="C242" s="12">
        <f t="shared" si="61"/>
        <v>3</v>
      </c>
      <c r="D242" s="12">
        <f t="shared" si="61"/>
        <v>19</v>
      </c>
      <c r="E242" s="12">
        <f t="shared" si="61"/>
        <v>678</v>
      </c>
      <c r="F242" s="12">
        <f t="shared" si="61"/>
        <v>50</v>
      </c>
      <c r="G242" s="12">
        <f t="shared" si="61"/>
        <v>0</v>
      </c>
      <c r="H242" s="12">
        <f t="shared" si="61"/>
        <v>0</v>
      </c>
      <c r="I242" s="49">
        <f t="shared" si="61"/>
        <v>0</v>
      </c>
    </row>
    <row r="243" spans="1:9" ht="17.25" customHeight="1" x14ac:dyDescent="0.25">
      <c r="A243" s="43" t="s">
        <v>9</v>
      </c>
      <c r="B243" s="12">
        <f>+E243+F243+I243</f>
        <v>30</v>
      </c>
      <c r="C243" s="24">
        <v>0</v>
      </c>
      <c r="D243" s="25">
        <v>0</v>
      </c>
      <c r="E243" s="24">
        <v>0</v>
      </c>
      <c r="F243" s="25">
        <v>30</v>
      </c>
      <c r="G243" s="24">
        <v>0</v>
      </c>
      <c r="H243" s="24">
        <v>0</v>
      </c>
      <c r="I243" s="25">
        <v>0</v>
      </c>
    </row>
    <row r="244" spans="1:9" ht="17.25" customHeight="1" x14ac:dyDescent="0.25">
      <c r="A244" s="43" t="s">
        <v>27</v>
      </c>
      <c r="B244" s="12">
        <f>+E244+F244+I244</f>
        <v>92</v>
      </c>
      <c r="C244" s="24">
        <v>1</v>
      </c>
      <c r="D244" s="25">
        <v>3</v>
      </c>
      <c r="E244" s="24">
        <v>92</v>
      </c>
      <c r="F244" s="25">
        <v>0</v>
      </c>
      <c r="G244" s="24">
        <v>0</v>
      </c>
      <c r="H244" s="24">
        <v>0</v>
      </c>
      <c r="I244" s="25">
        <v>0</v>
      </c>
    </row>
    <row r="245" spans="1:9" ht="15.75" customHeight="1" x14ac:dyDescent="0.25">
      <c r="A245" s="43" t="s">
        <v>54</v>
      </c>
      <c r="B245" s="12">
        <f>+E245+F245+I245</f>
        <v>606</v>
      </c>
      <c r="C245" s="24">
        <v>2</v>
      </c>
      <c r="D245" s="25">
        <v>16</v>
      </c>
      <c r="E245" s="24">
        <v>586</v>
      </c>
      <c r="F245" s="25">
        <v>20</v>
      </c>
      <c r="G245" s="24">
        <v>0</v>
      </c>
      <c r="H245" s="24">
        <v>0</v>
      </c>
      <c r="I245" s="25">
        <v>0</v>
      </c>
    </row>
    <row r="246" spans="1:9" ht="20.100000000000001" customHeight="1" x14ac:dyDescent="0.25">
      <c r="A246" s="42" t="s">
        <v>10</v>
      </c>
      <c r="B246" s="12">
        <f t="shared" ref="B246:I246" si="62">SUM(B247:B250)</f>
        <v>44506</v>
      </c>
      <c r="C246" s="12">
        <f t="shared" si="62"/>
        <v>21</v>
      </c>
      <c r="D246" s="12">
        <f t="shared" si="62"/>
        <v>81</v>
      </c>
      <c r="E246" s="12">
        <f t="shared" si="62"/>
        <v>10291</v>
      </c>
      <c r="F246" s="12">
        <f t="shared" si="62"/>
        <v>32243</v>
      </c>
      <c r="G246" s="12">
        <f t="shared" si="62"/>
        <v>13</v>
      </c>
      <c r="H246" s="12">
        <f t="shared" si="62"/>
        <v>67</v>
      </c>
      <c r="I246" s="49">
        <f t="shared" si="62"/>
        <v>1972</v>
      </c>
    </row>
    <row r="247" spans="1:9" ht="16.5" customHeight="1" x14ac:dyDescent="0.25">
      <c r="A247" s="43" t="s">
        <v>9</v>
      </c>
      <c r="B247" s="12">
        <f>+E247+F247+I247</f>
        <v>18331</v>
      </c>
      <c r="C247" s="24">
        <v>7</v>
      </c>
      <c r="D247" s="25">
        <v>20</v>
      </c>
      <c r="E247" s="24">
        <v>6855</v>
      </c>
      <c r="F247" s="25">
        <v>11140</v>
      </c>
      <c r="G247" s="24">
        <v>3</v>
      </c>
      <c r="H247" s="24">
        <v>16</v>
      </c>
      <c r="I247" s="25">
        <v>336</v>
      </c>
    </row>
    <row r="248" spans="1:9" ht="16.5" customHeight="1" x14ac:dyDescent="0.25">
      <c r="A248" s="43" t="s">
        <v>28</v>
      </c>
      <c r="B248" s="12">
        <f>+E248+F248+I248</f>
        <v>8601</v>
      </c>
      <c r="C248" s="24">
        <v>6</v>
      </c>
      <c r="D248" s="25">
        <v>29</v>
      </c>
      <c r="E248" s="24">
        <v>1992</v>
      </c>
      <c r="F248" s="25">
        <v>6609</v>
      </c>
      <c r="G248" s="24">
        <v>0</v>
      </c>
      <c r="H248" s="24">
        <v>0</v>
      </c>
      <c r="I248" s="25">
        <v>0</v>
      </c>
    </row>
    <row r="249" spans="1:9" ht="16.5" customHeight="1" x14ac:dyDescent="0.25">
      <c r="A249" s="43" t="s">
        <v>27</v>
      </c>
      <c r="B249" s="12">
        <f>+E249+F249+I249</f>
        <v>11958</v>
      </c>
      <c r="C249" s="24">
        <v>4</v>
      </c>
      <c r="D249" s="25">
        <v>5</v>
      </c>
      <c r="E249" s="24">
        <v>767</v>
      </c>
      <c r="F249" s="25">
        <v>11026</v>
      </c>
      <c r="G249" s="24">
        <v>2</v>
      </c>
      <c r="H249" s="24">
        <v>5</v>
      </c>
      <c r="I249" s="25">
        <v>165</v>
      </c>
    </row>
    <row r="250" spans="1:9" ht="16.5" customHeight="1" x14ac:dyDescent="0.25">
      <c r="A250" s="43" t="s">
        <v>54</v>
      </c>
      <c r="B250" s="12">
        <f>+E250+F250+I250</f>
        <v>5616</v>
      </c>
      <c r="C250" s="24">
        <v>4</v>
      </c>
      <c r="D250" s="25">
        <v>27</v>
      </c>
      <c r="E250" s="24">
        <v>677</v>
      </c>
      <c r="F250" s="25">
        <v>3468</v>
      </c>
      <c r="G250" s="24">
        <v>8</v>
      </c>
      <c r="H250" s="24">
        <v>46</v>
      </c>
      <c r="I250" s="25">
        <v>1471</v>
      </c>
    </row>
    <row r="251" spans="1:9" ht="20.100000000000001" customHeight="1" x14ac:dyDescent="0.25">
      <c r="A251" s="42" t="s">
        <v>18</v>
      </c>
      <c r="B251" s="12">
        <f t="shared" ref="B251:I251" si="63">SUM(B252:B255)</f>
        <v>1402</v>
      </c>
      <c r="C251" s="12">
        <f t="shared" si="63"/>
        <v>2</v>
      </c>
      <c r="D251" s="12">
        <f t="shared" si="63"/>
        <v>16</v>
      </c>
      <c r="E251" s="12">
        <f t="shared" si="63"/>
        <v>526</v>
      </c>
      <c r="F251" s="12">
        <f t="shared" si="63"/>
        <v>804</v>
      </c>
      <c r="G251" s="12">
        <f t="shared" si="63"/>
        <v>1</v>
      </c>
      <c r="H251" s="12">
        <f t="shared" si="63"/>
        <v>11</v>
      </c>
      <c r="I251" s="49">
        <f t="shared" si="63"/>
        <v>72</v>
      </c>
    </row>
    <row r="252" spans="1:9" ht="16.5" customHeight="1" x14ac:dyDescent="0.25">
      <c r="A252" s="43" t="s">
        <v>9</v>
      </c>
      <c r="B252" s="12">
        <f>+E252+F252+I252</f>
        <v>324</v>
      </c>
      <c r="C252" s="24">
        <v>1</v>
      </c>
      <c r="D252" s="25">
        <v>11</v>
      </c>
      <c r="E252" s="24">
        <v>324</v>
      </c>
      <c r="F252" s="25">
        <v>0</v>
      </c>
      <c r="G252" s="24">
        <v>0</v>
      </c>
      <c r="H252" s="24">
        <v>0</v>
      </c>
      <c r="I252" s="25">
        <v>0</v>
      </c>
    </row>
    <row r="253" spans="1:9" ht="16.5" customHeight="1" x14ac:dyDescent="0.25">
      <c r="A253" s="43" t="s">
        <v>28</v>
      </c>
      <c r="B253" s="12">
        <f>+E253+F253+I253</f>
        <v>600</v>
      </c>
      <c r="C253" s="24">
        <v>0</v>
      </c>
      <c r="D253" s="25">
        <v>0</v>
      </c>
      <c r="E253" s="24">
        <v>0</v>
      </c>
      <c r="F253" s="25">
        <v>600</v>
      </c>
      <c r="G253" s="24">
        <v>0</v>
      </c>
      <c r="H253" s="24">
        <v>0</v>
      </c>
      <c r="I253" s="25">
        <v>0</v>
      </c>
    </row>
    <row r="254" spans="1:9" ht="16.5" customHeight="1" x14ac:dyDescent="0.25">
      <c r="A254" s="43" t="s">
        <v>27</v>
      </c>
      <c r="B254" s="12">
        <f>+E254+F254+I254</f>
        <v>204</v>
      </c>
      <c r="C254" s="24">
        <v>0</v>
      </c>
      <c r="D254" s="25">
        <v>0</v>
      </c>
      <c r="E254" s="24">
        <v>0</v>
      </c>
      <c r="F254" s="25">
        <v>204</v>
      </c>
      <c r="G254" s="24">
        <v>0</v>
      </c>
      <c r="H254" s="24">
        <v>0</v>
      </c>
      <c r="I254" s="25">
        <v>0</v>
      </c>
    </row>
    <row r="255" spans="1:9" ht="16.5" customHeight="1" x14ac:dyDescent="0.25">
      <c r="A255" s="43" t="s">
        <v>54</v>
      </c>
      <c r="B255" s="12">
        <f>+E255+F255+I255</f>
        <v>274</v>
      </c>
      <c r="C255" s="24">
        <v>1</v>
      </c>
      <c r="D255" s="25">
        <v>5</v>
      </c>
      <c r="E255" s="24">
        <v>202</v>
      </c>
      <c r="F255" s="25">
        <v>0</v>
      </c>
      <c r="G255" s="24">
        <v>1</v>
      </c>
      <c r="H255" s="24">
        <v>11</v>
      </c>
      <c r="I255" s="25">
        <v>72</v>
      </c>
    </row>
    <row r="256" spans="1:9" ht="27" customHeight="1" x14ac:dyDescent="0.25">
      <c r="A256" s="42" t="s">
        <v>11</v>
      </c>
      <c r="B256" s="12">
        <f t="shared" ref="B256:I256" si="64">SUM(B257:B260)</f>
        <v>24013</v>
      </c>
      <c r="C256" s="12">
        <f t="shared" si="64"/>
        <v>10</v>
      </c>
      <c r="D256" s="12">
        <f t="shared" si="64"/>
        <v>38</v>
      </c>
      <c r="E256" s="12">
        <f t="shared" si="64"/>
        <v>6763</v>
      </c>
      <c r="F256" s="12">
        <f t="shared" si="64"/>
        <v>16520</v>
      </c>
      <c r="G256" s="12">
        <f t="shared" si="64"/>
        <v>5</v>
      </c>
      <c r="H256" s="12">
        <f t="shared" si="64"/>
        <v>11</v>
      </c>
      <c r="I256" s="49">
        <f t="shared" si="64"/>
        <v>730</v>
      </c>
    </row>
    <row r="257" spans="1:13" ht="18" customHeight="1" x14ac:dyDescent="0.25">
      <c r="A257" s="43" t="s">
        <v>9</v>
      </c>
      <c r="B257" s="12">
        <f>+E257+F257+I257</f>
        <v>6138</v>
      </c>
      <c r="C257" s="2">
        <v>4</v>
      </c>
      <c r="D257" s="2">
        <v>29</v>
      </c>
      <c r="E257" s="2">
        <v>5566</v>
      </c>
      <c r="F257" s="25">
        <v>0</v>
      </c>
      <c r="G257" s="2">
        <v>2</v>
      </c>
      <c r="H257" s="2">
        <v>8</v>
      </c>
      <c r="I257" s="17">
        <v>572</v>
      </c>
    </row>
    <row r="258" spans="1:13" ht="18" customHeight="1" x14ac:dyDescent="0.25">
      <c r="A258" s="43" t="s">
        <v>28</v>
      </c>
      <c r="B258" s="12">
        <f>+E258+F258+I258</f>
        <v>1646</v>
      </c>
      <c r="C258" s="24">
        <v>2</v>
      </c>
      <c r="D258" s="25">
        <v>2</v>
      </c>
      <c r="E258" s="24">
        <v>241</v>
      </c>
      <c r="F258" s="25">
        <v>1405</v>
      </c>
      <c r="G258" s="31">
        <v>0</v>
      </c>
      <c r="H258" s="31">
        <v>0</v>
      </c>
      <c r="I258" s="33">
        <v>0</v>
      </c>
    </row>
    <row r="259" spans="1:13" ht="18" customHeight="1" x14ac:dyDescent="0.25">
      <c r="A259" s="43" t="s">
        <v>27</v>
      </c>
      <c r="B259" s="12">
        <f>+E259+F259+I259</f>
        <v>1513</v>
      </c>
      <c r="C259" s="24">
        <v>2</v>
      </c>
      <c r="D259" s="25">
        <v>4</v>
      </c>
      <c r="E259" s="24">
        <v>106</v>
      </c>
      <c r="F259" s="25">
        <v>1249</v>
      </c>
      <c r="G259" s="31">
        <v>3</v>
      </c>
      <c r="H259" s="31">
        <v>3</v>
      </c>
      <c r="I259" s="33">
        <v>158</v>
      </c>
    </row>
    <row r="260" spans="1:13" ht="16.5" customHeight="1" x14ac:dyDescent="0.25">
      <c r="A260" s="43" t="s">
        <v>54</v>
      </c>
      <c r="B260" s="12">
        <f>+E260+F260+I260</f>
        <v>14716</v>
      </c>
      <c r="C260" s="24">
        <v>2</v>
      </c>
      <c r="D260" s="25">
        <v>3</v>
      </c>
      <c r="E260" s="24">
        <v>850</v>
      </c>
      <c r="F260" s="25">
        <v>13866</v>
      </c>
      <c r="G260" s="31">
        <v>0</v>
      </c>
      <c r="H260" s="31">
        <v>0</v>
      </c>
      <c r="I260" s="33">
        <v>0</v>
      </c>
    </row>
    <row r="261" spans="1:13" ht="20.100000000000001" customHeight="1" x14ac:dyDescent="0.25">
      <c r="A261" s="42" t="s">
        <v>23</v>
      </c>
      <c r="B261" s="12">
        <f t="shared" ref="B261:I261" si="65">SUM(B262:B265)</f>
        <v>5776</v>
      </c>
      <c r="C261" s="12">
        <f t="shared" si="65"/>
        <v>6</v>
      </c>
      <c r="D261" s="12">
        <f t="shared" si="65"/>
        <v>6</v>
      </c>
      <c r="E261" s="12">
        <f t="shared" si="65"/>
        <v>2195</v>
      </c>
      <c r="F261" s="12">
        <f t="shared" si="65"/>
        <v>3400</v>
      </c>
      <c r="G261" s="12">
        <f t="shared" si="65"/>
        <v>3</v>
      </c>
      <c r="H261" s="12">
        <f t="shared" si="65"/>
        <v>3</v>
      </c>
      <c r="I261" s="49">
        <f t="shared" si="65"/>
        <v>181</v>
      </c>
    </row>
    <row r="262" spans="1:13" ht="18" customHeight="1" x14ac:dyDescent="0.25">
      <c r="A262" s="43" t="s">
        <v>9</v>
      </c>
      <c r="B262" s="12">
        <f>+E262+F262+I262</f>
        <v>180</v>
      </c>
      <c r="C262" s="27">
        <v>0</v>
      </c>
      <c r="D262" s="27">
        <v>0</v>
      </c>
      <c r="E262" s="27">
        <v>0</v>
      </c>
      <c r="F262" s="27">
        <v>180</v>
      </c>
      <c r="G262" s="27">
        <v>0</v>
      </c>
      <c r="H262" s="27">
        <v>0</v>
      </c>
      <c r="I262" s="28">
        <v>0</v>
      </c>
      <c r="L262" s="22"/>
    </row>
    <row r="263" spans="1:13" ht="18" customHeight="1" x14ac:dyDescent="0.25">
      <c r="A263" s="43" t="s">
        <v>28</v>
      </c>
      <c r="B263" s="12">
        <f>+E263+F263+I263</f>
        <v>2195</v>
      </c>
      <c r="C263" s="27">
        <v>6</v>
      </c>
      <c r="D263" s="28">
        <v>6</v>
      </c>
      <c r="E263" s="27">
        <v>2195</v>
      </c>
      <c r="F263" s="28">
        <v>0</v>
      </c>
      <c r="G263" s="27">
        <v>0</v>
      </c>
      <c r="H263" s="27">
        <v>0</v>
      </c>
      <c r="I263" s="28">
        <v>0</v>
      </c>
      <c r="J263" s="22"/>
      <c r="K263" s="22"/>
      <c r="L263" s="22"/>
      <c r="M263" s="22"/>
    </row>
    <row r="264" spans="1:13" ht="18" customHeight="1" x14ac:dyDescent="0.25">
      <c r="A264" s="43" t="s">
        <v>27</v>
      </c>
      <c r="B264" s="12">
        <f>+E264+F264+I264</f>
        <v>2558</v>
      </c>
      <c r="C264" s="24">
        <v>0</v>
      </c>
      <c r="D264" s="25">
        <v>0</v>
      </c>
      <c r="E264" s="24">
        <v>0</v>
      </c>
      <c r="F264" s="25">
        <v>2558</v>
      </c>
      <c r="G264" s="31">
        <v>0</v>
      </c>
      <c r="H264" s="31">
        <v>0</v>
      </c>
      <c r="I264" s="33">
        <v>0</v>
      </c>
      <c r="J264" s="22"/>
      <c r="K264" s="22"/>
      <c r="L264" s="22"/>
      <c r="M264" s="22"/>
    </row>
    <row r="265" spans="1:13" ht="18" customHeight="1" x14ac:dyDescent="0.25">
      <c r="A265" s="43" t="s">
        <v>54</v>
      </c>
      <c r="B265" s="12">
        <f>+E265+F265+I265</f>
        <v>843</v>
      </c>
      <c r="C265" s="24">
        <v>0</v>
      </c>
      <c r="D265" s="25">
        <v>0</v>
      </c>
      <c r="E265" s="24">
        <v>0</v>
      </c>
      <c r="F265" s="25">
        <v>662</v>
      </c>
      <c r="G265" s="31">
        <v>3</v>
      </c>
      <c r="H265" s="31">
        <v>3</v>
      </c>
      <c r="I265" s="33">
        <v>181</v>
      </c>
      <c r="J265" s="22"/>
      <c r="K265" s="22"/>
      <c r="L265" s="22"/>
      <c r="M265" s="22"/>
    </row>
    <row r="266" spans="1:13" ht="20.100000000000001" customHeight="1" x14ac:dyDescent="0.25">
      <c r="A266" s="42" t="s">
        <v>12</v>
      </c>
      <c r="B266" s="12">
        <f>SUM(B267:B270)</f>
        <v>9740</v>
      </c>
      <c r="C266" s="12">
        <f>SUM(C267:C270)</f>
        <v>4</v>
      </c>
      <c r="D266" s="12">
        <f t="shared" ref="D266" si="66">SUM(D267:D270)</f>
        <v>59</v>
      </c>
      <c r="E266" s="12">
        <f>SUM(E267:E270)</f>
        <v>4528</v>
      </c>
      <c r="F266" s="12">
        <f>SUM(F267:F270)</f>
        <v>4267</v>
      </c>
      <c r="G266" s="12">
        <f>SUM(G267:G270)</f>
        <v>3</v>
      </c>
      <c r="H266" s="12">
        <f>SUM(H267:H270)</f>
        <v>25</v>
      </c>
      <c r="I266" s="18">
        <f>SUM(I267:I270)</f>
        <v>945</v>
      </c>
      <c r="K266" s="22"/>
      <c r="L266" s="22"/>
    </row>
    <row r="267" spans="1:13" ht="17.25" customHeight="1" x14ac:dyDescent="0.25">
      <c r="A267" s="43" t="s">
        <v>9</v>
      </c>
      <c r="B267" s="12">
        <f>+E267+F267+I267</f>
        <v>366</v>
      </c>
      <c r="C267" s="2">
        <v>0</v>
      </c>
      <c r="D267" s="2">
        <v>0</v>
      </c>
      <c r="E267" s="2">
        <v>0</v>
      </c>
      <c r="F267" s="2">
        <v>297</v>
      </c>
      <c r="G267" s="2">
        <v>1</v>
      </c>
      <c r="H267" s="2">
        <v>1</v>
      </c>
      <c r="I267" s="17">
        <v>69</v>
      </c>
      <c r="L267" s="22"/>
    </row>
    <row r="268" spans="1:13" ht="17.25" customHeight="1" x14ac:dyDescent="0.25">
      <c r="A268" s="43" t="s">
        <v>28</v>
      </c>
      <c r="B268" s="12">
        <f>+E268+F268+I268</f>
        <v>459</v>
      </c>
      <c r="C268" s="2">
        <v>1</v>
      </c>
      <c r="D268" s="2">
        <v>20</v>
      </c>
      <c r="E268" s="2">
        <v>324</v>
      </c>
      <c r="F268" s="2">
        <v>135</v>
      </c>
      <c r="G268" s="2">
        <v>0</v>
      </c>
      <c r="H268" s="2">
        <v>0</v>
      </c>
      <c r="I268" s="62">
        <v>0</v>
      </c>
      <c r="K268" s="22"/>
    </row>
    <row r="269" spans="1:13" ht="17.25" customHeight="1" x14ac:dyDescent="0.25">
      <c r="A269" s="43" t="s">
        <v>27</v>
      </c>
      <c r="B269" s="12">
        <f>+E269+F269+I269</f>
        <v>5315</v>
      </c>
      <c r="C269" s="2">
        <v>3</v>
      </c>
      <c r="D269" s="17">
        <v>39</v>
      </c>
      <c r="E269" s="2">
        <v>4204</v>
      </c>
      <c r="F269" s="17">
        <v>1111</v>
      </c>
      <c r="G269" s="2">
        <v>0</v>
      </c>
      <c r="H269" s="2">
        <v>0</v>
      </c>
      <c r="I269" s="62">
        <v>0</v>
      </c>
      <c r="K269" s="22"/>
    </row>
    <row r="270" spans="1:13" ht="17.25" customHeight="1" x14ac:dyDescent="0.25">
      <c r="A270" s="43" t="s">
        <v>54</v>
      </c>
      <c r="B270" s="12">
        <f>+E270+F270+I270</f>
        <v>3600</v>
      </c>
      <c r="C270" s="2">
        <v>0</v>
      </c>
      <c r="D270" s="17">
        <v>0</v>
      </c>
      <c r="E270" s="2">
        <v>0</v>
      </c>
      <c r="F270" s="17">
        <v>2724</v>
      </c>
      <c r="G270" s="2">
        <v>2</v>
      </c>
      <c r="H270" s="2">
        <v>24</v>
      </c>
      <c r="I270" s="62">
        <v>876</v>
      </c>
      <c r="K270" s="22"/>
    </row>
    <row r="271" spans="1:13" ht="20.100000000000001" customHeight="1" x14ac:dyDescent="0.25">
      <c r="A271" s="42" t="s">
        <v>59</v>
      </c>
      <c r="B271" s="12">
        <f>SUM(B272:B275)</f>
        <v>861</v>
      </c>
      <c r="C271" s="12">
        <f t="shared" ref="C271:E271" si="67">SUM(C272:C274)</f>
        <v>1</v>
      </c>
      <c r="D271" s="12">
        <f t="shared" si="67"/>
        <v>3</v>
      </c>
      <c r="E271" s="12">
        <f t="shared" si="67"/>
        <v>315</v>
      </c>
      <c r="F271" s="12">
        <f>SUM(F272:F275)</f>
        <v>546</v>
      </c>
      <c r="G271" s="12">
        <f>SUM(G272:G275)</f>
        <v>0</v>
      </c>
      <c r="H271" s="12">
        <f t="shared" ref="H271:I271" si="68">SUM(H272:H275)</f>
        <v>0</v>
      </c>
      <c r="I271" s="18">
        <f t="shared" si="68"/>
        <v>0</v>
      </c>
      <c r="L271" s="22"/>
    </row>
    <row r="272" spans="1:13" ht="17.25" customHeight="1" x14ac:dyDescent="0.25">
      <c r="A272" s="43" t="s">
        <v>9</v>
      </c>
      <c r="B272" s="12">
        <f>+E272+F272+I272</f>
        <v>315</v>
      </c>
      <c r="C272" s="2">
        <v>1</v>
      </c>
      <c r="D272" s="2">
        <v>3</v>
      </c>
      <c r="E272" s="2">
        <v>315</v>
      </c>
      <c r="F272" s="2">
        <v>0</v>
      </c>
      <c r="G272" s="2">
        <v>0</v>
      </c>
      <c r="H272" s="2">
        <v>0</v>
      </c>
      <c r="I272" s="62">
        <v>0</v>
      </c>
    </row>
    <row r="273" spans="1:13" ht="17.25" customHeight="1" x14ac:dyDescent="0.25">
      <c r="A273" s="43" t="s">
        <v>28</v>
      </c>
      <c r="B273" s="12">
        <f>+E273+F273+I273</f>
        <v>210</v>
      </c>
      <c r="C273" s="2">
        <v>0</v>
      </c>
      <c r="D273" s="2">
        <v>0</v>
      </c>
      <c r="E273" s="2">
        <v>0</v>
      </c>
      <c r="F273" s="2">
        <v>210</v>
      </c>
      <c r="G273" s="2">
        <v>0</v>
      </c>
      <c r="H273" s="2">
        <v>0</v>
      </c>
      <c r="I273" s="62">
        <v>0</v>
      </c>
      <c r="M273" s="22"/>
    </row>
    <row r="274" spans="1:13" ht="17.25" customHeight="1" x14ac:dyDescent="0.25">
      <c r="A274" s="43" t="s">
        <v>27</v>
      </c>
      <c r="B274" s="12">
        <f>+E274+F274+I274</f>
        <v>294</v>
      </c>
      <c r="C274" s="2">
        <v>0</v>
      </c>
      <c r="D274" s="17">
        <v>0</v>
      </c>
      <c r="E274" s="2">
        <v>0</v>
      </c>
      <c r="F274" s="17">
        <v>294</v>
      </c>
      <c r="G274" s="2">
        <v>0</v>
      </c>
      <c r="H274" s="2">
        <v>0</v>
      </c>
      <c r="I274" s="62">
        <v>0</v>
      </c>
      <c r="M274" s="22"/>
    </row>
    <row r="275" spans="1:13" ht="17.25" customHeight="1" x14ac:dyDescent="0.25">
      <c r="A275" s="43" t="s">
        <v>54</v>
      </c>
      <c r="B275" s="12">
        <f>+E275+F275+I275</f>
        <v>42</v>
      </c>
      <c r="C275" s="2">
        <v>0</v>
      </c>
      <c r="D275" s="17">
        <v>0</v>
      </c>
      <c r="E275" s="2">
        <v>0</v>
      </c>
      <c r="F275" s="17">
        <v>42</v>
      </c>
      <c r="G275" s="2">
        <v>0</v>
      </c>
      <c r="H275" s="2">
        <v>0</v>
      </c>
      <c r="I275" s="62">
        <v>0</v>
      </c>
      <c r="M275" s="22"/>
    </row>
    <row r="276" spans="1:13" ht="20.100000000000001" customHeight="1" x14ac:dyDescent="0.25">
      <c r="A276" s="42" t="s">
        <v>49</v>
      </c>
      <c r="B276" s="26">
        <f>SUM(B277:B279)</f>
        <v>18891</v>
      </c>
      <c r="C276" s="44">
        <f t="shared" ref="C276:E276" si="69">SUM(C277:C279)</f>
        <v>0</v>
      </c>
      <c r="D276" s="44">
        <f t="shared" si="69"/>
        <v>0</v>
      </c>
      <c r="E276" s="44">
        <f t="shared" si="69"/>
        <v>0</v>
      </c>
      <c r="F276" s="44">
        <f>SUM(F277:F279)</f>
        <v>18891</v>
      </c>
      <c r="G276" s="44">
        <f t="shared" ref="G276:I276" si="70">SUM(G277:G279)</f>
        <v>0</v>
      </c>
      <c r="H276" s="44">
        <f t="shared" si="70"/>
        <v>0</v>
      </c>
      <c r="I276" s="63">
        <f t="shared" si="70"/>
        <v>0</v>
      </c>
    </row>
    <row r="277" spans="1:13" ht="20.25" customHeight="1" x14ac:dyDescent="0.25">
      <c r="A277" s="43" t="s">
        <v>9</v>
      </c>
      <c r="B277" s="12">
        <f>+E277+F277+I277</f>
        <v>13739</v>
      </c>
      <c r="C277" s="27">
        <v>0</v>
      </c>
      <c r="D277" s="28">
        <v>0</v>
      </c>
      <c r="E277" s="27">
        <v>0</v>
      </c>
      <c r="F277" s="28">
        <v>13739</v>
      </c>
      <c r="G277" s="27">
        <v>0</v>
      </c>
      <c r="H277" s="27">
        <v>0</v>
      </c>
      <c r="I277" s="28">
        <v>0</v>
      </c>
    </row>
    <row r="278" spans="1:13" ht="20.25" customHeight="1" x14ac:dyDescent="0.25">
      <c r="A278" s="43" t="s">
        <v>28</v>
      </c>
      <c r="B278" s="12">
        <f>+E278+F278+I278</f>
        <v>1288</v>
      </c>
      <c r="C278" s="2">
        <v>0</v>
      </c>
      <c r="D278" s="2">
        <v>0</v>
      </c>
      <c r="E278" s="2">
        <v>0</v>
      </c>
      <c r="F278" s="2">
        <v>1288</v>
      </c>
      <c r="G278" s="2">
        <v>0</v>
      </c>
      <c r="H278" s="2">
        <v>0</v>
      </c>
      <c r="I278" s="62">
        <v>0</v>
      </c>
    </row>
    <row r="279" spans="1:13" ht="20.25" customHeight="1" x14ac:dyDescent="0.25">
      <c r="A279" s="43" t="s">
        <v>54</v>
      </c>
      <c r="B279" s="12">
        <f>+E279+F279+I279</f>
        <v>3864</v>
      </c>
      <c r="C279" s="2">
        <v>0</v>
      </c>
      <c r="D279" s="2">
        <v>0</v>
      </c>
      <c r="E279" s="2">
        <v>0</v>
      </c>
      <c r="F279" s="2">
        <v>3864</v>
      </c>
      <c r="G279" s="2">
        <v>0</v>
      </c>
      <c r="H279" s="2">
        <v>0</v>
      </c>
      <c r="I279" s="17">
        <v>0</v>
      </c>
    </row>
    <row r="280" spans="1:13" ht="22.7" customHeight="1" x14ac:dyDescent="0.25">
      <c r="A280" s="42" t="s">
        <v>51</v>
      </c>
      <c r="B280" s="12">
        <f t="shared" ref="B280:I280" si="71">SUM(B281:B284)</f>
        <v>56395</v>
      </c>
      <c r="C280" s="12">
        <f t="shared" si="71"/>
        <v>5</v>
      </c>
      <c r="D280" s="12">
        <f t="shared" si="71"/>
        <v>6</v>
      </c>
      <c r="E280" s="12">
        <f t="shared" si="71"/>
        <v>5238</v>
      </c>
      <c r="F280" s="12">
        <f t="shared" si="71"/>
        <v>45865</v>
      </c>
      <c r="G280" s="12">
        <f t="shared" si="71"/>
        <v>3</v>
      </c>
      <c r="H280" s="12">
        <f t="shared" si="71"/>
        <v>15</v>
      </c>
      <c r="I280" s="49">
        <f t="shared" si="71"/>
        <v>5292</v>
      </c>
    </row>
    <row r="281" spans="1:13" ht="18" customHeight="1" x14ac:dyDescent="0.25">
      <c r="A281" s="43" t="s">
        <v>9</v>
      </c>
      <c r="B281" s="12">
        <f>+E281+F281+I281</f>
        <v>43359</v>
      </c>
      <c r="C281" s="2">
        <v>0</v>
      </c>
      <c r="D281" s="2">
        <v>0</v>
      </c>
      <c r="E281" s="2">
        <v>0</v>
      </c>
      <c r="F281" s="2">
        <v>43359</v>
      </c>
      <c r="G281" s="2">
        <v>0</v>
      </c>
      <c r="H281" s="2">
        <v>0</v>
      </c>
      <c r="I281" s="17">
        <v>0</v>
      </c>
    </row>
    <row r="282" spans="1:13" ht="18" customHeight="1" x14ac:dyDescent="0.25">
      <c r="A282" s="43" t="s">
        <v>28</v>
      </c>
      <c r="B282" s="26">
        <f>+E282+F282+I282</f>
        <v>753</v>
      </c>
      <c r="C282" s="2">
        <v>0</v>
      </c>
      <c r="D282" s="17">
        <v>0</v>
      </c>
      <c r="E282" s="2">
        <v>0</v>
      </c>
      <c r="F282" s="17">
        <v>753</v>
      </c>
      <c r="G282" s="34">
        <v>0</v>
      </c>
      <c r="H282" s="34">
        <v>0</v>
      </c>
      <c r="I282" s="47">
        <v>0</v>
      </c>
    </row>
    <row r="283" spans="1:13" ht="18" customHeight="1" x14ac:dyDescent="0.25">
      <c r="A283" s="43" t="s">
        <v>27</v>
      </c>
      <c r="B283" s="26">
        <f>+E283+F283+I283</f>
        <v>7727</v>
      </c>
      <c r="C283" s="2">
        <v>3</v>
      </c>
      <c r="D283" s="17">
        <v>3</v>
      </c>
      <c r="E283" s="2">
        <v>2078</v>
      </c>
      <c r="F283" s="17">
        <v>429</v>
      </c>
      <c r="G283" s="34">
        <v>2</v>
      </c>
      <c r="H283" s="34">
        <v>14</v>
      </c>
      <c r="I283" s="47">
        <v>5220</v>
      </c>
    </row>
    <row r="284" spans="1:13" ht="18" customHeight="1" x14ac:dyDescent="0.25">
      <c r="A284" s="43" t="s">
        <v>54</v>
      </c>
      <c r="B284" s="26">
        <f>+E284+F284+I284</f>
        <v>4556</v>
      </c>
      <c r="C284" s="2">
        <v>2</v>
      </c>
      <c r="D284" s="17">
        <v>3</v>
      </c>
      <c r="E284" s="2">
        <v>3160</v>
      </c>
      <c r="F284" s="17">
        <v>1324</v>
      </c>
      <c r="G284" s="34">
        <v>1</v>
      </c>
      <c r="H284" s="34">
        <v>1</v>
      </c>
      <c r="I284" s="47">
        <v>72</v>
      </c>
    </row>
    <row r="285" spans="1:13" ht="5.25" customHeight="1" x14ac:dyDescent="0.25">
      <c r="A285" s="21"/>
      <c r="B285" s="13"/>
      <c r="C285" s="13"/>
      <c r="D285" s="14"/>
      <c r="E285" s="13"/>
      <c r="F285" s="14"/>
      <c r="G285" s="13"/>
      <c r="H285" s="13"/>
      <c r="I285" s="48"/>
    </row>
    <row r="286" spans="1:13" ht="18" customHeight="1" x14ac:dyDescent="0.25">
      <c r="A286" s="3" t="s">
        <v>40</v>
      </c>
      <c r="B286" s="4"/>
      <c r="C286" s="4"/>
      <c r="D286" s="4"/>
      <c r="E286" s="4"/>
      <c r="F286" s="4"/>
      <c r="G286" s="4"/>
      <c r="H286" s="4"/>
      <c r="I286" s="1"/>
    </row>
    <row r="287" spans="1:13" x14ac:dyDescent="0.25">
      <c r="A287" s="5" t="s">
        <v>41</v>
      </c>
      <c r="B287" s="4"/>
      <c r="C287" s="4"/>
      <c r="D287" s="4"/>
      <c r="E287" s="4"/>
      <c r="F287" s="4"/>
      <c r="G287" s="4"/>
      <c r="H287" s="4"/>
      <c r="I287" s="1"/>
    </row>
    <row r="288" spans="1:13" x14ac:dyDescent="0.25">
      <c r="A288" s="4" t="s">
        <v>37</v>
      </c>
      <c r="B288" s="4"/>
      <c r="C288" s="4"/>
      <c r="D288" s="4"/>
      <c r="E288" s="4"/>
      <c r="F288" s="4"/>
      <c r="G288" s="4"/>
      <c r="H288" s="4"/>
      <c r="I288" s="1"/>
    </row>
    <row r="289" spans="1:9" x14ac:dyDescent="0.25">
      <c r="A289" s="4" t="s">
        <v>45</v>
      </c>
      <c r="B289" s="6"/>
      <c r="C289" s="7"/>
      <c r="D289" s="7"/>
      <c r="E289" s="7"/>
      <c r="F289" s="7"/>
      <c r="G289" s="7"/>
      <c r="H289" s="7"/>
      <c r="I289" s="1"/>
    </row>
    <row r="290" spans="1:9" x14ac:dyDescent="0.25">
      <c r="A290" s="4" t="s">
        <v>38</v>
      </c>
    </row>
    <row r="291" spans="1:9" x14ac:dyDescent="0.25">
      <c r="A291" s="4" t="s">
        <v>42</v>
      </c>
    </row>
    <row r="292" spans="1:9" x14ac:dyDescent="0.25">
      <c r="A292" s="4" t="s">
        <v>43</v>
      </c>
    </row>
    <row r="293" spans="1:9" x14ac:dyDescent="0.25">
      <c r="A293" s="6" t="s">
        <v>25</v>
      </c>
    </row>
    <row r="294" spans="1:9" x14ac:dyDescent="0.25">
      <c r="A294" s="4" t="s">
        <v>26</v>
      </c>
    </row>
    <row r="295" spans="1:9" x14ac:dyDescent="0.25">
      <c r="A295" s="1" t="s">
        <v>44</v>
      </c>
    </row>
  </sheetData>
  <mergeCells count="11">
    <mergeCell ref="L61:M61"/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ageMargins left="0.74803149606299213" right="0.74803149606299213" top="0.98425196850393704" bottom="0.98425196850393704" header="0.19685039370078741" footer="0"/>
  <pageSetup scale="58" orientation="portrait" r:id="rId1"/>
  <rowBreaks count="1" manualBreakCount="1">
    <brk id="238" max="8" man="1"/>
  </rowBreaks>
  <ignoredErrors>
    <ignoredError sqref="F271 B22:B25 B27:B30 B40:B42 B44:B47 B49:B51 B53:B56 B58:B60 B62:B65 B81:B84 B86:B89 B91:B94 B96:B99 B101:B104 B114:B117 B119:B122 B124:B128 B130:B134 B136:B139 B149:B152 B154:B155 B157:B160 B212:B215 B227 B20 B35:B38 B76:B79 B111:B112 B144:B147 B197:B200 B207:B210 B225 B19 B226 B211 B201:B206 B148 B113 B80 B39 B21 B228:B241 B216:B218 B161:B183 B156 B153 B140:B142 B135 B129 B123 B118 B105:B110 B100 B95 B90 B85 B66:B67 B61 B57 B52 B48 B43 B31:B33 B26 B242:B284 B219:B224 B184:B196 B143 B68:B75 B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Cuadro_3</vt:lpstr>
      <vt:lpstr>Cuadro_3!Área_de_impresión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2025-05-02T13:27:37Z</cp:lastPrinted>
  <dcterms:created xsi:type="dcterms:W3CDTF">2022-03-04T17:09:21Z</dcterms:created>
  <dcterms:modified xsi:type="dcterms:W3CDTF">2025-05-06T21:06:46Z</dcterms:modified>
</cp:coreProperties>
</file>